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共有ドライブ\JP Cons BLT BLT\50002612 - CABINET OFFICE - Government of Japan\Y025_先導的人材マッチング事業\２.作業資料\01_公募及び説明会の開催\公募関連資料\第二次公募\"/>
    </mc:Choice>
  </mc:AlternateContent>
  <xr:revisionPtr revIDLastSave="0" documentId="13_ncr:1_{03699ADA-8515-42E2-B0A6-7A9EBC3FB6F3}" xr6:coauthVersionLast="44" xr6:coauthVersionMax="44" xr10:uidLastSave="{00000000-0000-0000-0000-000000000000}"/>
  <bookViews>
    <workbookView xWindow="825" yWindow="-120" windowWidth="28095" windowHeight="16440" xr2:uid="{11696CE1-6769-479C-9894-C73B49A8B339}"/>
  </bookViews>
  <sheets>
    <sheet name="収支計画書" sheetId="2" r:id="rId1"/>
    <sheet name="収支計画書_詳細" sheetId="1" r:id="rId2"/>
  </sheets>
  <definedNames>
    <definedName name="_xlnm.Print_Area" localSheetId="0">収支計画書!$A$1:$M$41</definedName>
    <definedName name="_xlnm.Print_Area" localSheetId="1">収支計画書_詳細!$A$1:$M$28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8" i="1" l="1"/>
  <c r="M22" i="1"/>
  <c r="M21" i="1"/>
  <c r="M20" i="1"/>
  <c r="M19" i="1"/>
  <c r="M18" i="1"/>
  <c r="M17" i="1"/>
  <c r="M16" i="1"/>
  <c r="M15" i="1"/>
  <c r="M14" i="1"/>
  <c r="M13" i="1"/>
  <c r="M12" i="1"/>
  <c r="M11" i="1"/>
  <c r="M10" i="1"/>
  <c r="E22" i="1"/>
  <c r="E21" i="1"/>
  <c r="K22" i="1" l="1"/>
  <c r="K21" i="1"/>
  <c r="K24" i="1"/>
  <c r="K23" i="1"/>
  <c r="F24" i="1"/>
  <c r="F23" i="1"/>
  <c r="J26" i="1"/>
  <c r="J25" i="1"/>
  <c r="J24" i="1"/>
  <c r="J23" i="1"/>
  <c r="J22" i="1"/>
  <c r="J21" i="1"/>
  <c r="C25" i="2"/>
  <c r="L40" i="2" l="1"/>
  <c r="D28" i="2"/>
  <c r="C29" i="2"/>
  <c r="C27" i="2"/>
  <c r="C26" i="2"/>
  <c r="C28" i="2" s="1"/>
  <c r="I28" i="2"/>
  <c r="H18" i="2"/>
  <c r="H17" i="2"/>
  <c r="H16" i="2"/>
  <c r="H15" i="2"/>
  <c r="H14" i="2"/>
  <c r="H13" i="2"/>
  <c r="H12" i="2"/>
  <c r="H11" i="2"/>
  <c r="C23" i="2"/>
  <c r="G40" i="2"/>
  <c r="G39" i="2"/>
  <c r="I21" i="1"/>
  <c r="G26" i="1"/>
  <c r="G25" i="1"/>
  <c r="L26" i="1"/>
  <c r="L25" i="1"/>
  <c r="F21" i="1"/>
  <c r="G21" i="1"/>
  <c r="H21" i="1"/>
  <c r="L21" i="1"/>
  <c r="F22" i="1"/>
  <c r="G22" i="1"/>
  <c r="H22" i="1"/>
  <c r="I22" i="1"/>
  <c r="L22" i="1"/>
  <c r="E25" i="1"/>
  <c r="F25" i="1"/>
  <c r="H25" i="1"/>
  <c r="I25" i="1"/>
  <c r="K25" i="1"/>
  <c r="E26" i="1"/>
  <c r="F26" i="1"/>
  <c r="H26" i="1"/>
  <c r="I26" i="1"/>
  <c r="K26" i="1"/>
  <c r="E24" i="1"/>
  <c r="G24" i="1"/>
  <c r="H24" i="1"/>
  <c r="I24" i="1"/>
  <c r="L24" i="1"/>
  <c r="E23" i="1"/>
  <c r="G23" i="1"/>
  <c r="H23" i="1"/>
  <c r="I23" i="1"/>
  <c r="L23" i="1"/>
  <c r="L27" i="1" s="1"/>
  <c r="I28" i="1" l="1"/>
  <c r="M23" i="1"/>
  <c r="L28" i="1"/>
  <c r="M24" i="1"/>
  <c r="I27" i="1"/>
  <c r="M26" i="1"/>
  <c r="F27" i="1"/>
  <c r="F28" i="1"/>
  <c r="M25" i="1"/>
  <c r="F41" i="2"/>
  <c r="F19" i="2"/>
  <c r="D25" i="2" s="1"/>
  <c r="L39" i="2"/>
  <c r="C24" i="2"/>
  <c r="C22" i="2"/>
  <c r="C21" i="2"/>
  <c r="C20" i="2"/>
  <c r="M18" i="2"/>
  <c r="M17" i="2"/>
  <c r="M16" i="2"/>
  <c r="M15" i="2"/>
  <c r="M14" i="2"/>
  <c r="M13" i="2"/>
  <c r="M12" i="2"/>
  <c r="M11" i="2"/>
  <c r="K19" i="2" l="1"/>
  <c r="I25" i="2" s="1"/>
  <c r="C9" i="2"/>
  <c r="K41" i="2"/>
  <c r="C39" i="2" s="1"/>
  <c r="K27" i="1"/>
  <c r="G28" i="1"/>
  <c r="H28" i="1"/>
  <c r="E28" i="1"/>
  <c r="J28" i="1"/>
  <c r="J27" i="1"/>
  <c r="G27" i="1"/>
  <c r="K28" i="1"/>
  <c r="H27" i="1"/>
  <c r="E27" i="1"/>
  <c r="M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Atsushi Senga</author>
  </authors>
  <commentList>
    <comment ref="D11" authorId="0" shapeId="0" xr:uid="{89819D80-08C3-4A7C-8580-2808A71701E5}">
      <text>
        <r>
          <rPr>
            <b/>
            <sz val="10"/>
            <color indexed="81"/>
            <rFont val="MS P ゴシック"/>
            <family val="3"/>
            <charset val="128"/>
          </rPr>
          <t>成約の確度毎に予定人数を記載ください。
なお確度の目安は以下を参考にしてください。
A: 成約可能性が非常に高い(81％～)
B: 概ね成約可能(50％～80％)</t>
        </r>
      </text>
    </comment>
  </commentList>
</comments>
</file>

<file path=xl/sharedStrings.xml><?xml version="1.0" encoding="utf-8"?>
<sst xmlns="http://schemas.openxmlformats.org/spreadsheetml/2006/main" count="145" uniqueCount="93">
  <si>
    <t>＜基礎情報＞</t>
    <rPh sb="1" eb="3">
      <t>キソ</t>
    </rPh>
    <rPh sb="3" eb="5">
      <t>ジョウホウ</t>
    </rPh>
    <phoneticPr fontId="5"/>
  </si>
  <si>
    <t>・補助金対象の想定理論年収(平均)</t>
    <rPh sb="1" eb="4">
      <t>ホジョキン</t>
    </rPh>
    <rPh sb="4" eb="6">
      <t>タイショウ</t>
    </rPh>
    <rPh sb="7" eb="9">
      <t>ソウテイ</t>
    </rPh>
    <rPh sb="9" eb="11">
      <t>リロン</t>
    </rPh>
    <rPh sb="11" eb="13">
      <t>ネンシュウ</t>
    </rPh>
    <rPh sb="14" eb="16">
      <t>ヘイキン</t>
    </rPh>
    <phoneticPr fontId="5"/>
  </si>
  <si>
    <t>常勤雇用</t>
    <rPh sb="0" eb="2">
      <t>ジョウキン</t>
    </rPh>
    <rPh sb="2" eb="4">
      <t>コヨウ</t>
    </rPh>
    <phoneticPr fontId="5"/>
  </si>
  <si>
    <t>万円</t>
    <rPh sb="0" eb="2">
      <t>マンエン</t>
    </rPh>
    <phoneticPr fontId="5"/>
  </si>
  <si>
    <t>理論年収500万円以上の人材</t>
    <rPh sb="0" eb="2">
      <t>リロン</t>
    </rPh>
    <rPh sb="2" eb="4">
      <t>ネンシュウ</t>
    </rPh>
    <rPh sb="7" eb="8">
      <t>マン</t>
    </rPh>
    <rPh sb="8" eb="9">
      <t>エン</t>
    </rPh>
    <rPh sb="9" eb="11">
      <t>イジョウ</t>
    </rPh>
    <rPh sb="12" eb="14">
      <t>ジンザイ</t>
    </rPh>
    <phoneticPr fontId="9"/>
  </si>
  <si>
    <t>理論年収×</t>
    <rPh sb="0" eb="2">
      <t>リロン</t>
    </rPh>
    <rPh sb="2" eb="4">
      <t>ネンシュウ</t>
    </rPh>
    <phoneticPr fontId="9"/>
  </si>
  <si>
    <t>常勤雇用以外</t>
    <rPh sb="0" eb="2">
      <t>ジョウキン</t>
    </rPh>
    <rPh sb="2" eb="4">
      <t>コヨウ</t>
    </rPh>
    <rPh sb="4" eb="6">
      <t>イガイ</t>
    </rPh>
    <phoneticPr fontId="5"/>
  </si>
  <si>
    <t>理論年収30万円以上500万円未満の人材</t>
    <rPh sb="0" eb="2">
      <t>リロン</t>
    </rPh>
    <rPh sb="2" eb="4">
      <t>ネンシュウ</t>
    </rPh>
    <rPh sb="6" eb="7">
      <t>マン</t>
    </rPh>
    <rPh sb="7" eb="8">
      <t>エン</t>
    </rPh>
    <rPh sb="8" eb="10">
      <t>イジョウ</t>
    </rPh>
    <rPh sb="13" eb="14">
      <t>マン</t>
    </rPh>
    <rPh sb="14" eb="15">
      <t>エン</t>
    </rPh>
    <rPh sb="15" eb="17">
      <t>ミマン</t>
    </rPh>
    <rPh sb="18" eb="20">
      <t>ジンザイ</t>
    </rPh>
    <phoneticPr fontId="9"/>
  </si>
  <si>
    <t>+20万</t>
    <phoneticPr fontId="9"/>
  </si>
  <si>
    <t>※補助金額の算出のため想定される平均金額を記載してください</t>
    <rPh sb="1" eb="4">
      <t>ホジョキン</t>
    </rPh>
    <rPh sb="4" eb="5">
      <t>ガク</t>
    </rPh>
    <rPh sb="6" eb="8">
      <t>サンシュツ</t>
    </rPh>
    <rPh sb="11" eb="13">
      <t>ソウテイ</t>
    </rPh>
    <rPh sb="16" eb="18">
      <t>ヘイキン</t>
    </rPh>
    <rPh sb="18" eb="20">
      <t>キンガク</t>
    </rPh>
    <rPh sb="21" eb="23">
      <t>キサイ</t>
    </rPh>
    <phoneticPr fontId="5"/>
  </si>
  <si>
    <t>&lt;詳細&gt;</t>
    <rPh sb="1" eb="3">
      <t>ショウサイ</t>
    </rPh>
    <phoneticPr fontId="5"/>
  </si>
  <si>
    <t>2021年</t>
    <rPh sb="4" eb="5">
      <t>ネン</t>
    </rPh>
    <phoneticPr fontId="5"/>
  </si>
  <si>
    <t>計</t>
    <rPh sb="0" eb="1">
      <t>ケイ</t>
    </rPh>
    <phoneticPr fontId="5"/>
  </si>
  <si>
    <t>・黄色網掛け箇所に記入してください(それ以外は自動計算)</t>
    <rPh sb="1" eb="3">
      <t>キイロ</t>
    </rPh>
    <rPh sb="3" eb="5">
      <t>アミカ</t>
    </rPh>
    <rPh sb="6" eb="8">
      <t>カショ</t>
    </rPh>
    <rPh sb="9" eb="11">
      <t>キニュウ</t>
    </rPh>
    <phoneticPr fontId="5"/>
  </si>
  <si>
    <t>7月</t>
  </si>
  <si>
    <t>8月</t>
  </si>
  <si>
    <t>9月</t>
  </si>
  <si>
    <t>10月</t>
  </si>
  <si>
    <t>11月</t>
  </si>
  <si>
    <t>12月</t>
  </si>
  <si>
    <t>1月</t>
  </si>
  <si>
    <t>2月</t>
  </si>
  <si>
    <t>訪問件数(社)</t>
    <rPh sb="0" eb="2">
      <t>ホウモン</t>
    </rPh>
    <rPh sb="2" eb="4">
      <t>ケンスウ</t>
    </rPh>
    <rPh sb="5" eb="6">
      <t>シャ</t>
    </rPh>
    <phoneticPr fontId="5"/>
  </si>
  <si>
    <t>成約件数(人)</t>
    <rPh sb="0" eb="2">
      <t>セイヤク</t>
    </rPh>
    <rPh sb="2" eb="4">
      <t>ケンスウ</t>
    </rPh>
    <rPh sb="5" eb="6">
      <t>ニン</t>
    </rPh>
    <phoneticPr fontId="5"/>
  </si>
  <si>
    <t>ハイレベル人材</t>
    <rPh sb="5" eb="7">
      <t>ジンザイ</t>
    </rPh>
    <phoneticPr fontId="5"/>
  </si>
  <si>
    <t>A</t>
    <phoneticPr fontId="5"/>
  </si>
  <si>
    <t>B</t>
    <phoneticPr fontId="5"/>
  </si>
  <si>
    <t>成約件数(予定)に
基づく補助金額
(万円)</t>
    <rPh sb="0" eb="2">
      <t>セイヤク</t>
    </rPh>
    <rPh sb="2" eb="4">
      <t>ケンスウ</t>
    </rPh>
    <rPh sb="5" eb="7">
      <t>ヨテイ</t>
    </rPh>
    <rPh sb="10" eb="11">
      <t>モト</t>
    </rPh>
    <rPh sb="13" eb="15">
      <t>ホジョ</t>
    </rPh>
    <rPh sb="15" eb="17">
      <t>キンガク</t>
    </rPh>
    <phoneticPr fontId="9"/>
  </si>
  <si>
    <t>ハイレベル人材</t>
    <phoneticPr fontId="9"/>
  </si>
  <si>
    <t>A 計</t>
    <rPh sb="2" eb="3">
      <t>ケイ</t>
    </rPh>
    <phoneticPr fontId="9"/>
  </si>
  <si>
    <t>A+B 計</t>
    <rPh sb="4" eb="5">
      <t>ケイ</t>
    </rPh>
    <phoneticPr fontId="9"/>
  </si>
  <si>
    <t>(別紙様式２)</t>
    <rPh sb="1" eb="3">
      <t>ベッシ</t>
    </rPh>
    <rPh sb="3" eb="5">
      <t>ヨウシキ</t>
    </rPh>
    <phoneticPr fontId="5"/>
  </si>
  <si>
    <t>・本事業に則した人材のマッチングに係る本店の基礎情報を入力</t>
    <rPh sb="1" eb="2">
      <t>ジホン</t>
    </rPh>
    <rPh sb="2" eb="4">
      <t>ジギョウ</t>
    </rPh>
    <rPh sb="5" eb="6">
      <t>ソク</t>
    </rPh>
    <rPh sb="8" eb="10">
      <t>ジンザイ</t>
    </rPh>
    <rPh sb="16" eb="17">
      <t>カカワ</t>
    </rPh>
    <rPh sb="18" eb="20">
      <t>ホンテン</t>
    </rPh>
    <rPh sb="21" eb="23">
      <t>キソ</t>
    </rPh>
    <rPh sb="23" eb="25">
      <t>ジョウホウ</t>
    </rPh>
    <rPh sb="26" eb="28">
      <t>ニュウリョク</t>
    </rPh>
    <phoneticPr fontId="9"/>
  </si>
  <si>
    <t>※留意事項</t>
    <rPh sb="1" eb="3">
      <t>リュウイ</t>
    </rPh>
    <rPh sb="3" eb="5">
      <t>ジコウ</t>
    </rPh>
    <phoneticPr fontId="5"/>
  </si>
  <si>
    <t>専従の関与</t>
    <phoneticPr fontId="5"/>
  </si>
  <si>
    <t>兼業の関与</t>
    <rPh sb="0" eb="2">
      <t>ケンギョウ</t>
    </rPh>
    <rPh sb="3" eb="5">
      <t>カンヨ</t>
    </rPh>
    <phoneticPr fontId="5"/>
  </si>
  <si>
    <t>・黄色網掛け箇所にのみ記入してください　(それ以外は自動計算)</t>
    <rPh sb="1" eb="3">
      <t>キイロ</t>
    </rPh>
    <rPh sb="3" eb="5">
      <t>アミカ</t>
    </rPh>
    <rPh sb="6" eb="8">
      <t>カショ</t>
    </rPh>
    <rPh sb="11" eb="13">
      <t>キニュウ</t>
    </rPh>
    <phoneticPr fontId="5"/>
  </si>
  <si>
    <t>区分</t>
    <rPh sb="0" eb="2">
      <t>クブン</t>
    </rPh>
    <phoneticPr fontId="5"/>
  </si>
  <si>
    <t>支出の額
(千円)</t>
    <rPh sb="0" eb="2">
      <t>シシュツ</t>
    </rPh>
    <rPh sb="3" eb="4">
      <t>ガク</t>
    </rPh>
    <rPh sb="6" eb="7">
      <t>セン</t>
    </rPh>
    <rPh sb="7" eb="8">
      <t>エン</t>
    </rPh>
    <phoneticPr fontId="5"/>
  </si>
  <si>
    <t>A社</t>
    <rPh sb="1" eb="2">
      <t>シャ</t>
    </rPh>
    <phoneticPr fontId="9"/>
  </si>
  <si>
    <t>B社</t>
    <rPh sb="1" eb="2">
      <t>シャ</t>
    </rPh>
    <phoneticPr fontId="9"/>
  </si>
  <si>
    <t>一連番号</t>
    <rPh sb="0" eb="2">
      <t>イチレン</t>
    </rPh>
    <rPh sb="2" eb="4">
      <t>バンゴウ</t>
    </rPh>
    <phoneticPr fontId="9"/>
  </si>
  <si>
    <t>役職</t>
    <rPh sb="0" eb="2">
      <t>ヤクショク</t>
    </rPh>
    <phoneticPr fontId="9"/>
  </si>
  <si>
    <t>年収(千円)</t>
    <rPh sb="3" eb="4">
      <t>セン</t>
    </rPh>
    <rPh sb="4" eb="5">
      <t>エン</t>
    </rPh>
    <phoneticPr fontId="9"/>
  </si>
  <si>
    <t>専従(1)・兼務(2)</t>
  </si>
  <si>
    <t>合計(千円)</t>
    <rPh sb="0" eb="2">
      <t>ゴウケイ</t>
    </rPh>
    <rPh sb="3" eb="4">
      <t>セン</t>
    </rPh>
    <rPh sb="4" eb="5">
      <t>エン</t>
    </rPh>
    <phoneticPr fontId="9"/>
  </si>
  <si>
    <t>専従(1)・兼務(2)</t>
    <rPh sb="0" eb="2">
      <t>センジュウ</t>
    </rPh>
    <rPh sb="6" eb="8">
      <t>ケンム</t>
    </rPh>
    <phoneticPr fontId="9"/>
  </si>
  <si>
    <t>人件費</t>
    <rPh sb="0" eb="3">
      <t>ジンケンヒ</t>
    </rPh>
    <phoneticPr fontId="5"/>
  </si>
  <si>
    <t>部長</t>
    <phoneticPr fontId="9"/>
  </si>
  <si>
    <t>部長</t>
    <rPh sb="0" eb="2">
      <t>ブチョウ</t>
    </rPh>
    <phoneticPr fontId="9"/>
  </si>
  <si>
    <t>調査役</t>
    <rPh sb="0" eb="3">
      <t>チョウサヤク</t>
    </rPh>
    <phoneticPr fontId="9"/>
  </si>
  <si>
    <t>非役職者</t>
    <rPh sb="0" eb="1">
      <t>ヒ</t>
    </rPh>
    <rPh sb="1" eb="4">
      <t>ヤクショクシャ</t>
    </rPh>
    <phoneticPr fontId="9"/>
  </si>
  <si>
    <t>合計</t>
    <rPh sb="0" eb="2">
      <t>ゴウケイ</t>
    </rPh>
    <phoneticPr fontId="9"/>
  </si>
  <si>
    <t>システム関連経費</t>
    <rPh sb="4" eb="6">
      <t>カンレン</t>
    </rPh>
    <rPh sb="6" eb="8">
      <t>ケイヒ</t>
    </rPh>
    <phoneticPr fontId="5"/>
  </si>
  <si>
    <t>借料及び損料</t>
    <rPh sb="0" eb="2">
      <t>シャクリョウ</t>
    </rPh>
    <rPh sb="2" eb="3">
      <t>オヨ</t>
    </rPh>
    <rPh sb="4" eb="6">
      <t>ソンリョウ</t>
    </rPh>
    <phoneticPr fontId="5"/>
  </si>
  <si>
    <t>通信運搬費</t>
    <rPh sb="0" eb="2">
      <t>ツウシン</t>
    </rPh>
    <rPh sb="2" eb="4">
      <t>ウンパン</t>
    </rPh>
    <rPh sb="4" eb="5">
      <t>ヒ</t>
    </rPh>
    <phoneticPr fontId="5"/>
  </si>
  <si>
    <t>印刷製本費</t>
    <rPh sb="0" eb="2">
      <t>インサツ</t>
    </rPh>
    <rPh sb="2" eb="4">
      <t>セイホン</t>
    </rPh>
    <rPh sb="4" eb="5">
      <t>ヒ</t>
    </rPh>
    <phoneticPr fontId="5"/>
  </si>
  <si>
    <t>その他(諸経費)</t>
    <rPh sb="2" eb="3">
      <t>タ</t>
    </rPh>
    <rPh sb="4" eb="7">
      <t>ショケイヒ</t>
    </rPh>
    <phoneticPr fontId="5"/>
  </si>
  <si>
    <t>＜参考情報＞営業店の人件費</t>
    <rPh sb="1" eb="3">
      <t>サンコウ</t>
    </rPh>
    <rPh sb="3" eb="5">
      <t>ジョウホウ</t>
    </rPh>
    <rPh sb="6" eb="8">
      <t>エイギョウ</t>
    </rPh>
    <rPh sb="8" eb="9">
      <t>テン</t>
    </rPh>
    <rPh sb="10" eb="13">
      <t>ジンケンヒ</t>
    </rPh>
    <phoneticPr fontId="9"/>
  </si>
  <si>
    <t>・本事業に則した人材のマッチングに係る営業店の責任者のみの基礎情報を入力</t>
    <rPh sb="1" eb="2">
      <t>ホン</t>
    </rPh>
    <rPh sb="2" eb="4">
      <t>ジギョウ</t>
    </rPh>
    <rPh sb="5" eb="6">
      <t>ソク</t>
    </rPh>
    <rPh sb="8" eb="10">
      <t>ジンザイ</t>
    </rPh>
    <rPh sb="17" eb="18">
      <t>カカワ</t>
    </rPh>
    <rPh sb="19" eb="21">
      <t>エイギョウ</t>
    </rPh>
    <rPh sb="21" eb="22">
      <t>テン</t>
    </rPh>
    <rPh sb="23" eb="26">
      <t>セキニンシャ</t>
    </rPh>
    <rPh sb="29" eb="31">
      <t>キソ</t>
    </rPh>
    <rPh sb="31" eb="33">
      <t>ジョウホウ</t>
    </rPh>
    <rPh sb="34" eb="36">
      <t>ニュウリョク</t>
    </rPh>
    <phoneticPr fontId="9"/>
  </si>
  <si>
    <t>営業店舗数</t>
    <rPh sb="0" eb="2">
      <t>エイギョウ</t>
    </rPh>
    <rPh sb="2" eb="4">
      <t>テンポ</t>
    </rPh>
    <rPh sb="4" eb="5">
      <t>スウ</t>
    </rPh>
    <phoneticPr fontId="5"/>
  </si>
  <si>
    <t>関与割合</t>
    <rPh sb="0" eb="2">
      <t>カンヨ</t>
    </rPh>
    <rPh sb="2" eb="4">
      <t>ワリアイ</t>
    </rPh>
    <phoneticPr fontId="5"/>
  </si>
  <si>
    <r>
      <t>支出内訳(営業店)　</t>
    </r>
    <r>
      <rPr>
        <b/>
        <sz val="12"/>
        <color theme="0"/>
        <rFont val="游明朝 Demibold"/>
        <family val="1"/>
        <charset val="128"/>
      </rPr>
      <t>※必要に応じて行/列を追加可能</t>
    </r>
    <rPh sb="0" eb="2">
      <t>シシュツ</t>
    </rPh>
    <rPh sb="2" eb="4">
      <t>ウチワケ</t>
    </rPh>
    <rPh sb="5" eb="7">
      <t>エイギョウ</t>
    </rPh>
    <rPh sb="7" eb="8">
      <t>テン</t>
    </rPh>
    <rPh sb="17" eb="18">
      <t>ギョウ</t>
    </rPh>
    <rPh sb="23" eb="25">
      <t>カノウヒツヨウオウレツツイキ</t>
    </rPh>
    <phoneticPr fontId="5"/>
  </si>
  <si>
    <r>
      <t>A社(対象地域)　</t>
    </r>
    <r>
      <rPr>
        <sz val="12"/>
        <color rgb="FFC00000"/>
        <rFont val="游明朝 Demibold"/>
        <family val="1"/>
        <charset val="128"/>
      </rPr>
      <t>※本事業に係る責任者の情報のみ入力</t>
    </r>
    <rPh sb="1" eb="2">
      <t>シャ</t>
    </rPh>
    <rPh sb="3" eb="5">
      <t>タイショウ</t>
    </rPh>
    <rPh sb="5" eb="7">
      <t>チイキ</t>
    </rPh>
    <phoneticPr fontId="9"/>
  </si>
  <si>
    <r>
      <t>B社(対象地域)　</t>
    </r>
    <r>
      <rPr>
        <sz val="12"/>
        <color rgb="FFC00000"/>
        <rFont val="游明朝 Demibold"/>
        <family val="1"/>
        <charset val="128"/>
      </rPr>
      <t>※本事業に係る責任者の情報のみ入力</t>
    </r>
    <rPh sb="1" eb="2">
      <t>シャ</t>
    </rPh>
    <rPh sb="3" eb="5">
      <t>タイショウ</t>
    </rPh>
    <rPh sb="5" eb="7">
      <t>チイキ</t>
    </rPh>
    <phoneticPr fontId="9"/>
  </si>
  <si>
    <r>
      <t xml:space="preserve">役職
</t>
    </r>
    <r>
      <rPr>
        <sz val="12"/>
        <color rgb="FFC00000"/>
        <rFont val="游明朝 Demibold"/>
        <family val="1"/>
        <charset val="128"/>
      </rPr>
      <t>(本事業に係る
責任者のみ)</t>
    </r>
    <rPh sb="0" eb="2">
      <t>ヤクショク</t>
    </rPh>
    <rPh sb="11" eb="14">
      <t>セキニンシャ</t>
    </rPh>
    <phoneticPr fontId="9"/>
  </si>
  <si>
    <t>割</t>
    <rPh sb="0" eb="1">
      <t>ワ</t>
    </rPh>
    <phoneticPr fontId="9"/>
  </si>
  <si>
    <t>紹介手数料収入(万円)</t>
    <rPh sb="0" eb="2">
      <t>ショウカイ</t>
    </rPh>
    <rPh sb="2" eb="5">
      <t>テスウリョウ</t>
    </rPh>
    <rPh sb="5" eb="7">
      <t>シュウニュウ</t>
    </rPh>
    <rPh sb="8" eb="9">
      <t>マン</t>
    </rPh>
    <rPh sb="9" eb="10">
      <t>エン</t>
    </rPh>
    <phoneticPr fontId="5"/>
  </si>
  <si>
    <t>A</t>
  </si>
  <si>
    <t>B</t>
  </si>
  <si>
    <t>紹介手数料収入(万円)</t>
  </si>
  <si>
    <t>労働人材</t>
    <rPh sb="0" eb="2">
      <t>ロウドウ</t>
    </rPh>
    <rPh sb="2" eb="4">
      <t>ジンザイ</t>
    </rPh>
    <phoneticPr fontId="5"/>
  </si>
  <si>
    <t>紹介手数料計(万円)</t>
    <rPh sb="0" eb="2">
      <t>ショウカイ</t>
    </rPh>
    <rPh sb="2" eb="5">
      <t>テスウリョウ</t>
    </rPh>
    <rPh sb="5" eb="6">
      <t>ケイ</t>
    </rPh>
    <rPh sb="7" eb="8">
      <t>マン</t>
    </rPh>
    <rPh sb="8" eb="9">
      <t>エン</t>
    </rPh>
    <phoneticPr fontId="5"/>
  </si>
  <si>
    <t>ハイレベル人材</t>
  </si>
  <si>
    <t>成約件数(人)</t>
  </si>
  <si>
    <t>その他の収入額(　　　　　)</t>
  </si>
  <si>
    <t>合計</t>
  </si>
  <si>
    <r>
      <t>内訳(本店)　</t>
    </r>
    <r>
      <rPr>
        <b/>
        <sz val="12"/>
        <color theme="0"/>
        <rFont val="游明朝 Demibold"/>
        <family val="1"/>
        <charset val="128"/>
      </rPr>
      <t>※必要に応じて行/列を追加可能</t>
    </r>
    <rPh sb="0" eb="2">
      <t>ウチワケ</t>
    </rPh>
    <rPh sb="3" eb="5">
      <t>ホンテン</t>
    </rPh>
    <rPh sb="14" eb="15">
      <t>ギョウ</t>
    </rPh>
    <rPh sb="16" eb="17">
      <t>レツ</t>
    </rPh>
    <rPh sb="20" eb="22">
      <t>カノウヒツヨウオウレツツイキ</t>
    </rPh>
    <phoneticPr fontId="5"/>
  </si>
  <si>
    <t>額
(千円)</t>
    <rPh sb="0" eb="1">
      <t>ガク</t>
    </rPh>
    <rPh sb="3" eb="4">
      <t>セン</t>
    </rPh>
    <rPh sb="4" eb="5">
      <t>エン</t>
    </rPh>
    <phoneticPr fontId="5"/>
  </si>
  <si>
    <t>収入</t>
    <rPh sb="0" eb="2">
      <t>シュウニュウ</t>
    </rPh>
    <phoneticPr fontId="5"/>
  </si>
  <si>
    <t>人件費</t>
    <phoneticPr fontId="4"/>
  </si>
  <si>
    <t>経費</t>
    <rPh sb="0" eb="2">
      <t>ケイヒ</t>
    </rPh>
    <phoneticPr fontId="4"/>
  </si>
  <si>
    <t>合計</t>
    <phoneticPr fontId="4"/>
  </si>
  <si>
    <t>収支計画書</t>
    <rPh sb="0" eb="2">
      <t>シュウシ</t>
    </rPh>
    <rPh sb="2" eb="4">
      <t>ケイカク</t>
    </rPh>
    <phoneticPr fontId="9"/>
  </si>
  <si>
    <t>支店長</t>
    <rPh sb="0" eb="3">
      <t>シテンチョウ</t>
    </rPh>
    <phoneticPr fontId="9"/>
  </si>
  <si>
    <t>支店長代理</t>
    <rPh sb="0" eb="3">
      <t>シテンチョウ</t>
    </rPh>
    <rPh sb="3" eb="5">
      <t>ダイリ</t>
    </rPh>
    <phoneticPr fontId="9"/>
  </si>
  <si>
    <t>＜基礎情報＞本店の収支</t>
    <rPh sb="1" eb="3">
      <t>キソ</t>
    </rPh>
    <rPh sb="3" eb="5">
      <t>ジョウホウ</t>
    </rPh>
    <rPh sb="6" eb="8">
      <t>ホンテン</t>
    </rPh>
    <rPh sb="9" eb="11">
      <t>シュウシ</t>
    </rPh>
    <phoneticPr fontId="5"/>
  </si>
  <si>
    <t>役職別の
平均年収(千円)</t>
    <rPh sb="0" eb="2">
      <t>ヤクショク</t>
    </rPh>
    <rPh sb="2" eb="3">
      <t>ベツ</t>
    </rPh>
    <rPh sb="5" eb="7">
      <t>ヘイキン</t>
    </rPh>
    <rPh sb="10" eb="11">
      <t>セン</t>
    </rPh>
    <rPh sb="11" eb="12">
      <t>エン</t>
    </rPh>
    <phoneticPr fontId="9"/>
  </si>
  <si>
    <t>店舗 (各企業の本事業に則した人材のマッチングに係る営業店の合計)</t>
    <rPh sb="0" eb="2">
      <t>テンポ</t>
    </rPh>
    <rPh sb="4" eb="7">
      <t>カクキギョウ</t>
    </rPh>
    <rPh sb="26" eb="28">
      <t>エイギョウ</t>
    </rPh>
    <rPh sb="28" eb="29">
      <t>テン</t>
    </rPh>
    <rPh sb="30" eb="32">
      <t>ゴウケイ</t>
    </rPh>
    <phoneticPr fontId="9"/>
  </si>
  <si>
    <t>収支計画書_詳細</t>
    <phoneticPr fontId="5"/>
  </si>
  <si>
    <t>ハイレベル人材の紹介手数料</t>
    <rPh sb="5" eb="7">
      <t>ジンザイ</t>
    </rPh>
    <rPh sb="8" eb="10">
      <t>ショウカイ</t>
    </rPh>
    <rPh sb="10" eb="13">
      <t>テスウリョウ</t>
    </rPh>
    <phoneticPr fontId="5"/>
  </si>
  <si>
    <t>(参考)労働人材の紹介手数料</t>
    <rPh sb="1" eb="3">
      <t>サンコウ</t>
    </rPh>
    <rPh sb="4" eb="6">
      <t>ロウドウ</t>
    </rPh>
    <rPh sb="6" eb="8">
      <t>ジンザイ</t>
    </rPh>
    <rPh sb="9" eb="11">
      <t>ショウカイ</t>
    </rPh>
    <rPh sb="11" eb="14">
      <t>テスウリョウ</t>
    </rPh>
    <phoneticPr fontId="5"/>
  </si>
  <si>
    <t>2020年</t>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</si>
</sst>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quot;社&quot;"/>
    <numFmt numFmtId="178" formatCode="#,##0&quot;人&quot;"/>
    <numFmt numFmtId="179" formatCode="#,##0&quot;万&quot;&quot;円&quot;"/>
    <numFmt numFmtId="180" formatCode="0.0"/>
    <numFmt numFmtId="181" formatCode="0_);[Red]\(0\)"/>
  </numFmts>
  <fonts count="22">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明朝 Demibold"/>
      <family val="1"/>
      <charset val="128"/>
    </font>
    <font>
      <sz val="6"/>
      <name val="游ゴシック"/>
      <family val="2"/>
      <charset val="128"/>
      <scheme val="minor"/>
    </font>
    <font>
      <sz val="6"/>
      <name val="ＭＳ Ｐゴシック"/>
      <family val="3"/>
      <charset val="128"/>
    </font>
    <font>
      <sz val="11"/>
      <color theme="1"/>
      <name val="游明朝 Demibold"/>
      <family val="1"/>
      <charset val="128"/>
    </font>
    <font>
      <b/>
      <sz val="12"/>
      <color theme="1"/>
      <name val="游明朝 Demibold"/>
      <family val="1"/>
      <charset val="128"/>
    </font>
    <font>
      <sz val="12"/>
      <color theme="1"/>
      <name val="游明朝 Demibold"/>
      <family val="1"/>
      <charset val="128"/>
    </font>
    <font>
      <sz val="6"/>
      <name val="游ゴシック"/>
      <family val="3"/>
      <charset val="128"/>
    </font>
    <font>
      <sz val="11"/>
      <color theme="1"/>
      <name val="游ゴシック"/>
      <family val="3"/>
      <charset val="128"/>
    </font>
    <font>
      <sz val="11"/>
      <color rgb="FFC00000"/>
      <name val="游明朝 Demibold"/>
      <family val="1"/>
      <charset val="128"/>
    </font>
    <font>
      <b/>
      <sz val="11"/>
      <color theme="0"/>
      <name val="游明朝 Demibold"/>
      <family val="1"/>
      <charset val="128"/>
    </font>
    <font>
      <b/>
      <sz val="11"/>
      <color rgb="FFC00000"/>
      <name val="游明朝 Demibold"/>
      <family val="1"/>
      <charset val="128"/>
    </font>
    <font>
      <b/>
      <sz val="10"/>
      <color theme="1"/>
      <name val="游明朝 Demibold"/>
      <family val="1"/>
      <charset val="128"/>
    </font>
    <font>
      <sz val="10"/>
      <color theme="1"/>
      <name val="游明朝 Demibold"/>
      <family val="1"/>
      <charset val="128"/>
    </font>
    <font>
      <b/>
      <sz val="10"/>
      <color indexed="81"/>
      <name val="MS P ゴシック"/>
      <family val="3"/>
      <charset val="128"/>
    </font>
    <font>
      <b/>
      <sz val="12"/>
      <color rgb="FFC00000"/>
      <name val="游明朝 Demibold"/>
      <family val="1"/>
      <charset val="128"/>
    </font>
    <font>
      <sz val="12"/>
      <color theme="0"/>
      <name val="游明朝 Demibold"/>
      <family val="1"/>
      <charset val="128"/>
    </font>
    <font>
      <b/>
      <sz val="12"/>
      <color theme="0"/>
      <name val="游明朝 Demibold"/>
      <family val="1"/>
      <charset val="128"/>
    </font>
    <font>
      <sz val="12"/>
      <name val="游明朝 Demibold"/>
      <family val="1"/>
      <charset val="128"/>
    </font>
    <font>
      <sz val="12"/>
      <color rgb="FFC00000"/>
      <name val="游明朝 Demibold"/>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103">
    <border>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thin">
        <color theme="1"/>
      </right>
      <top style="thin">
        <color theme="1"/>
      </top>
      <bottom style="double">
        <color indexed="64"/>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bottom style="medium">
        <color theme="1"/>
      </bottom>
      <diagonal/>
    </border>
    <border>
      <left style="thin">
        <color theme="1"/>
      </left>
      <right/>
      <top style="thin">
        <color theme="1"/>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medium">
        <color theme="1"/>
      </bottom>
      <diagonal/>
    </border>
    <border>
      <left style="thin">
        <color indexed="64"/>
      </left>
      <right style="thin">
        <color indexed="64"/>
      </right>
      <top/>
      <bottom style="medium">
        <color theme="1"/>
      </bottom>
      <diagonal/>
    </border>
    <border>
      <left style="thin">
        <color indexed="64"/>
      </left>
      <right/>
      <top style="double">
        <color indexed="64"/>
      </top>
      <bottom style="medium">
        <color theme="1"/>
      </bottom>
      <diagonal/>
    </border>
    <border>
      <left/>
      <right/>
      <top style="double">
        <color indexed="64"/>
      </top>
      <bottom style="medium">
        <color theme="1"/>
      </bottom>
      <diagonal/>
    </border>
    <border>
      <left style="thin">
        <color theme="1"/>
      </left>
      <right style="thin">
        <color theme="1"/>
      </right>
      <top/>
      <bottom style="double">
        <color theme="1"/>
      </bottom>
      <diagonal/>
    </border>
    <border>
      <left style="thin">
        <color indexed="64"/>
      </left>
      <right style="thin">
        <color indexed="64"/>
      </right>
      <top style="thin">
        <color indexed="64"/>
      </top>
      <bottom style="thin">
        <color indexed="64"/>
      </bottom>
      <diagonal/>
    </border>
    <border>
      <left style="thin">
        <color theme="1"/>
      </left>
      <right/>
      <top/>
      <bottom style="thin">
        <color theme="1"/>
      </bottom>
      <diagonal/>
    </border>
    <border>
      <left style="thin">
        <color theme="1"/>
      </left>
      <right style="medium">
        <color indexed="64"/>
      </right>
      <top/>
      <bottom style="thin">
        <color theme="1"/>
      </bottom>
      <diagonal/>
    </border>
    <border>
      <left style="thin">
        <color indexed="64"/>
      </left>
      <right style="thin">
        <color indexed="64"/>
      </right>
      <top/>
      <bottom style="thin">
        <color indexed="64"/>
      </bottom>
      <diagonal/>
    </border>
    <border>
      <left style="medium">
        <color theme="1"/>
      </left>
      <right style="thin">
        <color theme="1"/>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indexed="64"/>
      </bottom>
      <diagonal/>
    </border>
    <border>
      <left style="thin">
        <color theme="1"/>
      </left>
      <right style="medium">
        <color indexed="64"/>
      </right>
      <top/>
      <bottom style="double">
        <color theme="1"/>
      </bottom>
      <diagonal/>
    </border>
    <border>
      <left style="thin">
        <color theme="1"/>
      </left>
      <right style="medium">
        <color theme="1"/>
      </right>
      <top style="thin">
        <color theme="1"/>
      </top>
      <bottom style="thin">
        <color indexed="64"/>
      </bottom>
      <diagonal/>
    </border>
    <border>
      <left style="thin">
        <color theme="1"/>
      </left>
      <right style="medium">
        <color indexed="64"/>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style="double">
        <color indexed="64"/>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theme="1"/>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medium">
        <color indexed="64"/>
      </top>
      <bottom style="thin">
        <color theme="1"/>
      </bottom>
      <diagonal/>
    </border>
    <border>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medium">
        <color indexed="64"/>
      </top>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thin">
        <color indexed="64"/>
      </bottom>
      <diagonal/>
    </border>
    <border>
      <left/>
      <right style="medium">
        <color indexed="64"/>
      </right>
      <top style="double">
        <color indexed="64"/>
      </top>
      <bottom style="medium">
        <color theme="1"/>
      </bottom>
      <diagonal/>
    </border>
    <border>
      <left style="thin">
        <color theme="1"/>
      </left>
      <right/>
      <top style="medium">
        <color indexed="64"/>
      </top>
      <bottom/>
      <diagonal/>
    </border>
    <border>
      <left style="medium">
        <color indexed="64"/>
      </left>
      <right/>
      <top style="thin">
        <color theme="1"/>
      </top>
      <bottom/>
      <diagonal/>
    </border>
    <border>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thin">
        <color theme="1"/>
      </right>
      <top style="medium">
        <color theme="1"/>
      </top>
      <bottom style="thin">
        <color theme="1"/>
      </bottom>
      <diagonal/>
    </border>
    <border>
      <left style="medium">
        <color indexed="64"/>
      </left>
      <right style="thin">
        <color theme="1"/>
      </right>
      <top style="thin">
        <color theme="1"/>
      </top>
      <bottom style="thin">
        <color theme="1"/>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209">
    <xf numFmtId="0" fontId="0" fillId="0" borderId="0" xfId="0">
      <alignment vertical="center"/>
    </xf>
    <xf numFmtId="0" fontId="6" fillId="0" borderId="0" xfId="2" applyFont="1">
      <alignment vertical="center"/>
    </xf>
    <xf numFmtId="0" fontId="7" fillId="0" borderId="0" xfId="2" applyFont="1">
      <alignment vertical="center"/>
    </xf>
    <xf numFmtId="0" fontId="8" fillId="0" borderId="0" xfId="2" applyFont="1">
      <alignment vertical="center"/>
    </xf>
    <xf numFmtId="0" fontId="8" fillId="2" borderId="1" xfId="2" applyFont="1" applyFill="1" applyBorder="1">
      <alignment vertical="center"/>
    </xf>
    <xf numFmtId="0" fontId="8" fillId="0" borderId="0" xfId="2" applyFont="1" applyAlignment="1">
      <alignment horizontal="right" vertical="center"/>
    </xf>
    <xf numFmtId="9" fontId="8" fillId="3" borderId="2" xfId="1" applyFont="1" applyFill="1" applyBorder="1">
      <alignment vertical="center"/>
    </xf>
    <xf numFmtId="9" fontId="8" fillId="3" borderId="3" xfId="1" applyFont="1" applyFill="1" applyBorder="1">
      <alignment vertical="center"/>
    </xf>
    <xf numFmtId="9" fontId="8" fillId="3" borderId="4" xfId="1" applyFont="1" applyFill="1" applyBorder="1" applyAlignment="1">
      <alignment horizontal="right" vertical="center"/>
    </xf>
    <xf numFmtId="0" fontId="8" fillId="0" borderId="5" xfId="2" quotePrefix="1" applyFont="1" applyBorder="1">
      <alignment vertical="center"/>
    </xf>
    <xf numFmtId="0" fontId="11" fillId="0" borderId="0" xfId="2" applyFont="1">
      <alignment vertical="center"/>
    </xf>
    <xf numFmtId="0" fontId="13" fillId="0" borderId="0" xfId="2" applyFont="1">
      <alignment vertical="center"/>
    </xf>
    <xf numFmtId="0" fontId="6" fillId="6" borderId="9" xfId="2" applyFont="1" applyFill="1" applyBorder="1" applyAlignment="1">
      <alignment horizontal="center" vertical="center"/>
    </xf>
    <xf numFmtId="176" fontId="6" fillId="2" borderId="9" xfId="2" applyNumberFormat="1" applyFont="1" applyFill="1" applyBorder="1" applyAlignment="1">
      <alignment horizontal="right" vertical="center"/>
    </xf>
    <xf numFmtId="177" fontId="6" fillId="5" borderId="10" xfId="2" applyNumberFormat="1" applyFont="1" applyFill="1" applyBorder="1">
      <alignment vertical="center"/>
    </xf>
    <xf numFmtId="38" fontId="15" fillId="0" borderId="9" xfId="3" applyFont="1" applyBorder="1" applyAlignment="1">
      <alignment horizontal="center" vertical="center"/>
    </xf>
    <xf numFmtId="178" fontId="6" fillId="5" borderId="10" xfId="2" applyNumberFormat="1" applyFont="1" applyFill="1" applyBorder="1">
      <alignment vertical="center"/>
    </xf>
    <xf numFmtId="38" fontId="15" fillId="0" borderId="19" xfId="3" applyFont="1" applyBorder="1" applyAlignment="1">
      <alignment horizontal="center" vertical="center"/>
    </xf>
    <xf numFmtId="176" fontId="6" fillId="0" borderId="19" xfId="2" applyNumberFormat="1" applyFont="1" applyBorder="1" applyAlignment="1">
      <alignment horizontal="right" vertical="center"/>
    </xf>
    <xf numFmtId="176" fontId="6" fillId="0" borderId="9" xfId="2" applyNumberFormat="1" applyFont="1" applyBorder="1" applyAlignment="1">
      <alignment horizontal="right" vertical="center"/>
    </xf>
    <xf numFmtId="179" fontId="6" fillId="5" borderId="10" xfId="2" applyNumberFormat="1" applyFont="1" applyFill="1" applyBorder="1">
      <alignment vertical="center"/>
    </xf>
    <xf numFmtId="176" fontId="6" fillId="0" borderId="26" xfId="2" applyNumberFormat="1" applyFont="1" applyBorder="1" applyAlignment="1">
      <alignment horizontal="right" vertical="center"/>
    </xf>
    <xf numFmtId="179" fontId="6" fillId="5" borderId="27" xfId="2" applyNumberFormat="1" applyFont="1" applyFill="1" applyBorder="1">
      <alignment vertical="center"/>
    </xf>
    <xf numFmtId="0" fontId="6" fillId="0" borderId="0" xfId="4" applyFont="1">
      <alignment vertical="center"/>
    </xf>
    <xf numFmtId="0" fontId="8" fillId="0" borderId="0" xfId="4" applyFont="1">
      <alignment vertical="center"/>
    </xf>
    <xf numFmtId="0" fontId="6" fillId="0" borderId="0" xfId="4" applyFont="1" applyAlignment="1">
      <alignment horizontal="center" vertical="center"/>
    </xf>
    <xf numFmtId="0" fontId="7" fillId="0" borderId="0" xfId="4" applyFont="1">
      <alignment vertical="center"/>
    </xf>
    <xf numFmtId="0" fontId="8" fillId="0" borderId="0" xfId="4" applyFont="1" applyAlignment="1">
      <alignment horizontal="left" vertical="center"/>
    </xf>
    <xf numFmtId="180" fontId="8" fillId="3" borderId="1" xfId="4" applyNumberFormat="1" applyFont="1" applyFill="1" applyBorder="1">
      <alignment vertical="center"/>
    </xf>
    <xf numFmtId="0" fontId="17" fillId="0" borderId="0" xfId="4" applyFont="1">
      <alignment vertical="center"/>
    </xf>
    <xf numFmtId="176" fontId="8" fillId="2" borderId="9" xfId="4" applyNumberFormat="1" applyFont="1" applyFill="1" applyBorder="1" applyAlignment="1">
      <alignment horizontal="center" vertical="center"/>
    </xf>
    <xf numFmtId="176" fontId="8" fillId="0" borderId="9" xfId="4" applyNumberFormat="1" applyFont="1" applyBorder="1" applyAlignment="1">
      <alignment horizontal="right" vertical="center"/>
    </xf>
    <xf numFmtId="176" fontId="8" fillId="2" borderId="9" xfId="4" applyNumberFormat="1" applyFont="1" applyFill="1" applyBorder="1" applyAlignment="1">
      <alignment horizontal="right" vertical="center"/>
    </xf>
    <xf numFmtId="176" fontId="20" fillId="0" borderId="37" xfId="4" applyNumberFormat="1" applyFont="1" applyBorder="1" applyAlignment="1">
      <alignment horizontal="right" vertical="center"/>
    </xf>
    <xf numFmtId="176" fontId="20" fillId="0" borderId="41" xfId="4" applyNumberFormat="1" applyFont="1" applyBorder="1" applyAlignment="1">
      <alignment horizontal="right" vertical="center"/>
    </xf>
    <xf numFmtId="1" fontId="8" fillId="2" borderId="1" xfId="4" applyNumberFormat="1" applyFont="1" applyFill="1" applyBorder="1">
      <alignment vertical="center"/>
    </xf>
    <xf numFmtId="0" fontId="21" fillId="0" borderId="0" xfId="4" applyFont="1">
      <alignment vertical="center"/>
    </xf>
    <xf numFmtId="180" fontId="8" fillId="3" borderId="0" xfId="4" applyNumberFormat="1" applyFont="1" applyFill="1">
      <alignment vertical="center"/>
    </xf>
    <xf numFmtId="176" fontId="8" fillId="0" borderId="15" xfId="4" applyNumberFormat="1" applyFont="1" applyBorder="1" applyAlignment="1">
      <alignment horizontal="right" vertical="center"/>
    </xf>
    <xf numFmtId="1" fontId="8" fillId="3" borderId="1" xfId="4" applyNumberFormat="1" applyFont="1" applyFill="1" applyBorder="1">
      <alignment vertical="center"/>
    </xf>
    <xf numFmtId="0" fontId="6" fillId="0" borderId="0" xfId="4" applyFont="1">
      <alignment vertical="center"/>
    </xf>
    <xf numFmtId="0" fontId="8" fillId="0" borderId="15" xfId="4" applyFont="1" applyBorder="1" applyAlignment="1">
      <alignment vertical="center" wrapText="1"/>
    </xf>
    <xf numFmtId="0" fontId="8" fillId="0" borderId="9" xfId="4" applyFont="1" applyBorder="1" applyAlignment="1">
      <alignment horizontal="center" vertical="center" wrapText="1"/>
    </xf>
    <xf numFmtId="0" fontId="8" fillId="0" borderId="9" xfId="4" applyFont="1" applyBorder="1" applyAlignment="1">
      <alignment vertical="center" wrapText="1"/>
    </xf>
    <xf numFmtId="0" fontId="20" fillId="0" borderId="40" xfId="4" applyFont="1" applyBorder="1" applyAlignment="1">
      <alignment horizontal="center" vertical="center"/>
    </xf>
    <xf numFmtId="179" fontId="6" fillId="5" borderId="47" xfId="2" applyNumberFormat="1" applyFont="1" applyFill="1" applyBorder="1">
      <alignment vertical="center"/>
    </xf>
    <xf numFmtId="38" fontId="15" fillId="0" borderId="50" xfId="3" applyFont="1" applyBorder="1" applyAlignment="1">
      <alignment horizontal="center" vertical="center"/>
    </xf>
    <xf numFmtId="176" fontId="6" fillId="2" borderId="50" xfId="2" applyNumberFormat="1" applyFont="1" applyFill="1" applyBorder="1" applyAlignment="1">
      <alignment horizontal="right" vertical="center"/>
    </xf>
    <xf numFmtId="178" fontId="6" fillId="5" borderId="53" xfId="2" applyNumberFormat="1" applyFont="1" applyFill="1" applyBorder="1">
      <alignment vertical="center"/>
    </xf>
    <xf numFmtId="0" fontId="6" fillId="0" borderId="32" xfId="4" applyFont="1" applyBorder="1" applyAlignment="1">
      <alignment horizontal="center" vertical="center"/>
    </xf>
    <xf numFmtId="0" fontId="6" fillId="0" borderId="34" xfId="4" applyFont="1" applyBorder="1" applyAlignment="1">
      <alignment horizontal="center" vertical="center"/>
    </xf>
    <xf numFmtId="0" fontId="6" fillId="0" borderId="39" xfId="4" applyFont="1" applyBorder="1" applyAlignment="1">
      <alignment horizontal="center" vertical="center"/>
    </xf>
    <xf numFmtId="176" fontId="8" fillId="0" borderId="88" xfId="4" applyNumberFormat="1" applyFont="1" applyBorder="1" applyAlignment="1">
      <alignment horizontal="right" vertical="center"/>
    </xf>
    <xf numFmtId="0" fontId="6" fillId="0" borderId="0" xfId="4" applyFont="1">
      <alignment vertical="center"/>
    </xf>
    <xf numFmtId="0" fontId="8" fillId="0" borderId="9" xfId="4" applyFont="1" applyBorder="1" applyAlignment="1">
      <alignment horizontal="center" vertical="center" wrapText="1"/>
    </xf>
    <xf numFmtId="38" fontId="15" fillId="0" borderId="15" xfId="3" applyFont="1" applyBorder="1" applyAlignment="1">
      <alignment horizontal="center" vertical="center"/>
    </xf>
    <xf numFmtId="0" fontId="6" fillId="0" borderId="62" xfId="2" applyFont="1" applyBorder="1" applyAlignment="1">
      <alignment horizontal="center" vertical="center" wrapText="1"/>
    </xf>
    <xf numFmtId="38" fontId="8" fillId="0" borderId="70" xfId="2" applyNumberFormat="1" applyFont="1" applyBorder="1" applyAlignment="1">
      <alignment vertical="center" wrapText="1"/>
    </xf>
    <xf numFmtId="0" fontId="6" fillId="0" borderId="71" xfId="2" applyFont="1" applyBorder="1" applyAlignment="1">
      <alignment horizontal="center" vertical="center"/>
    </xf>
    <xf numFmtId="38" fontId="8" fillId="0" borderId="36" xfId="2" applyNumberFormat="1" applyFont="1" applyBorder="1" applyAlignment="1">
      <alignment vertical="center"/>
    </xf>
    <xf numFmtId="0" fontId="8" fillId="0" borderId="80" xfId="2" applyFont="1" applyBorder="1" applyAlignment="1">
      <alignment horizontal="center" vertical="center"/>
    </xf>
    <xf numFmtId="38" fontId="8" fillId="0" borderId="81" xfId="2" applyNumberFormat="1" applyFont="1" applyBorder="1" applyAlignment="1">
      <alignment vertical="center"/>
    </xf>
    <xf numFmtId="0" fontId="6" fillId="0" borderId="78" xfId="2" applyFont="1" applyBorder="1" applyAlignment="1">
      <alignment horizontal="center" vertical="center" wrapText="1"/>
    </xf>
    <xf numFmtId="38" fontId="8" fillId="0" borderId="58" xfId="2" applyNumberFormat="1" applyFont="1" applyBorder="1" applyAlignment="1">
      <alignment vertical="center" wrapText="1"/>
    </xf>
    <xf numFmtId="38" fontId="14" fillId="0" borderId="44" xfId="3" applyFont="1" applyBorder="1" applyAlignment="1">
      <alignment horizontal="center" vertical="center" wrapText="1"/>
    </xf>
    <xf numFmtId="181" fontId="6" fillId="2" borderId="44" xfId="2" applyNumberFormat="1" applyFont="1" applyFill="1" applyBorder="1" applyAlignment="1">
      <alignment horizontal="right" vertical="center"/>
    </xf>
    <xf numFmtId="178" fontId="6" fillId="5" borderId="52" xfId="2" applyNumberFormat="1" applyFont="1" applyFill="1" applyBorder="1">
      <alignment vertical="center"/>
    </xf>
    <xf numFmtId="181" fontId="6" fillId="2" borderId="19" xfId="2" applyNumberFormat="1" applyFont="1" applyFill="1" applyBorder="1" applyAlignment="1">
      <alignment horizontal="right" vertical="center"/>
    </xf>
    <xf numFmtId="181" fontId="6" fillId="2" borderId="9" xfId="2" applyNumberFormat="1" applyFont="1" applyFill="1" applyBorder="1" applyAlignment="1">
      <alignment horizontal="right" vertical="center"/>
    </xf>
    <xf numFmtId="38" fontId="14" fillId="0" borderId="20" xfId="3" applyFont="1" applyBorder="1" applyAlignment="1">
      <alignment horizontal="center" vertical="center" shrinkToFit="1"/>
    </xf>
    <xf numFmtId="176" fontId="6" fillId="0" borderId="9" xfId="2" applyNumberFormat="1" applyFont="1" applyBorder="1" applyAlignment="1">
      <alignment vertical="center"/>
    </xf>
    <xf numFmtId="176" fontId="6" fillId="0" borderId="18" xfId="2" applyNumberFormat="1" applyFont="1" applyBorder="1" applyAlignment="1">
      <alignment vertical="center"/>
    </xf>
    <xf numFmtId="179" fontId="6" fillId="5" borderId="54" xfId="2" applyNumberFormat="1" applyFont="1" applyFill="1" applyBorder="1">
      <alignment vertical="center"/>
    </xf>
    <xf numFmtId="176" fontId="8" fillId="2" borderId="79" xfId="5" applyNumberFormat="1" applyFont="1" applyFill="1" applyBorder="1" applyAlignment="1">
      <alignment horizontal="right" vertical="center"/>
    </xf>
    <xf numFmtId="176" fontId="8" fillId="2" borderId="68" xfId="5" applyNumberFormat="1" applyFont="1" applyFill="1" applyBorder="1" applyAlignment="1">
      <alignment horizontal="right" vertical="center"/>
    </xf>
    <xf numFmtId="176" fontId="8" fillId="2" borderId="72" xfId="5" applyNumberFormat="1" applyFont="1" applyFill="1" applyBorder="1" applyAlignment="1">
      <alignment horizontal="right" vertical="center"/>
    </xf>
    <xf numFmtId="176" fontId="8" fillId="2" borderId="64" xfId="5" applyNumberFormat="1" applyFont="1" applyFill="1" applyBorder="1" applyAlignment="1">
      <alignment horizontal="right" vertical="center"/>
    </xf>
    <xf numFmtId="176" fontId="8" fillId="2" borderId="65" xfId="5" applyNumberFormat="1" applyFont="1" applyFill="1" applyBorder="1" applyAlignment="1">
      <alignment horizontal="right" vertical="center"/>
    </xf>
    <xf numFmtId="176" fontId="8" fillId="2" borderId="66" xfId="5" applyNumberFormat="1" applyFont="1" applyFill="1" applyBorder="1" applyAlignment="1">
      <alignment horizontal="right" vertical="center"/>
    </xf>
    <xf numFmtId="176" fontId="8" fillId="2" borderId="38" xfId="5" applyNumberFormat="1" applyFont="1" applyFill="1" applyBorder="1" applyAlignment="1">
      <alignment horizontal="right" vertical="center"/>
    </xf>
    <xf numFmtId="176" fontId="8" fillId="2" borderId="39" xfId="5" applyNumberFormat="1" applyFont="1" applyFill="1" applyBorder="1" applyAlignment="1">
      <alignment horizontal="right" vertical="center"/>
    </xf>
    <xf numFmtId="176" fontId="8" fillId="2" borderId="67" xfId="5" applyNumberFormat="1" applyFont="1" applyFill="1" applyBorder="1" applyAlignment="1">
      <alignment horizontal="right" vertical="center"/>
    </xf>
    <xf numFmtId="176" fontId="8" fillId="0" borderId="82" xfId="5" applyNumberFormat="1" applyFont="1" applyBorder="1" applyAlignment="1">
      <alignment horizontal="right" vertical="center"/>
    </xf>
    <xf numFmtId="176" fontId="8" fillId="0" borderId="83" xfId="5" applyNumberFormat="1" applyFont="1" applyBorder="1" applyAlignment="1">
      <alignment horizontal="right" vertical="center"/>
    </xf>
    <xf numFmtId="176" fontId="8" fillId="0" borderId="81" xfId="5" applyNumberFormat="1" applyFont="1" applyBorder="1" applyAlignment="1">
      <alignment horizontal="right" vertical="center"/>
    </xf>
    <xf numFmtId="176" fontId="8" fillId="0" borderId="84" xfId="5" applyNumberFormat="1" applyFont="1" applyBorder="1" applyAlignment="1">
      <alignment horizontal="right" vertical="center"/>
    </xf>
    <xf numFmtId="176" fontId="8" fillId="2" borderId="63" xfId="5" applyNumberFormat="1" applyFont="1" applyFill="1" applyBorder="1" applyAlignment="1">
      <alignment horizontal="right" vertical="center"/>
    </xf>
    <xf numFmtId="176" fontId="8" fillId="2" borderId="36" xfId="5" applyNumberFormat="1" applyFont="1" applyFill="1" applyBorder="1" applyAlignment="1">
      <alignment horizontal="right" vertical="center"/>
    </xf>
    <xf numFmtId="0" fontId="8" fillId="0" borderId="85" xfId="2" applyFont="1" applyBorder="1" applyAlignment="1">
      <alignment vertical="center" textRotation="255"/>
    </xf>
    <xf numFmtId="0" fontId="8" fillId="0" borderId="57" xfId="2" applyFont="1" applyBorder="1" applyAlignment="1">
      <alignment vertical="center" textRotation="255"/>
    </xf>
    <xf numFmtId="0" fontId="8" fillId="0" borderId="78" xfId="2" applyFont="1" applyBorder="1" applyAlignment="1">
      <alignment vertical="center" textRotation="255"/>
    </xf>
    <xf numFmtId="176" fontId="8" fillId="2" borderId="69" xfId="5" applyNumberFormat="1" applyFont="1" applyFill="1" applyBorder="1" applyAlignment="1">
      <alignment horizontal="right" vertical="center"/>
    </xf>
    <xf numFmtId="0" fontId="6" fillId="0" borderId="0" xfId="4" applyFont="1">
      <alignment vertical="center"/>
    </xf>
    <xf numFmtId="0" fontId="3" fillId="0" borderId="0" xfId="4" applyFont="1" applyAlignment="1">
      <alignment horizontal="center" vertical="center"/>
    </xf>
    <xf numFmtId="0" fontId="18" fillId="7" borderId="76" xfId="4" applyFont="1" applyFill="1" applyBorder="1" applyAlignment="1">
      <alignment horizontal="center" vertical="center" wrapText="1"/>
    </xf>
    <xf numFmtId="0" fontId="18" fillId="7" borderId="86" xfId="4" applyFont="1" applyFill="1" applyBorder="1" applyAlignment="1">
      <alignment horizontal="center" vertical="center" wrapText="1"/>
    </xf>
    <xf numFmtId="0" fontId="8" fillId="2" borderId="15" xfId="4" applyFont="1" applyFill="1" applyBorder="1" applyAlignment="1">
      <alignment horizontal="center" vertical="center"/>
    </xf>
    <xf numFmtId="0" fontId="8" fillId="2" borderId="87" xfId="4" applyFont="1" applyFill="1" applyBorder="1" applyAlignment="1">
      <alignment horizontal="center" vertical="center"/>
    </xf>
    <xf numFmtId="0" fontId="8" fillId="0" borderId="76" xfId="4" applyFont="1" applyBorder="1" applyAlignment="1">
      <alignment horizontal="center" vertical="center" wrapText="1"/>
    </xf>
    <xf numFmtId="0" fontId="8" fillId="0" borderId="9" xfId="4" applyFont="1" applyBorder="1" applyAlignment="1">
      <alignment horizontal="center" vertical="center" wrapText="1"/>
    </xf>
    <xf numFmtId="0" fontId="8" fillId="0" borderId="76" xfId="4" applyFont="1" applyBorder="1" applyAlignment="1">
      <alignment horizontal="center" vertical="center"/>
    </xf>
    <xf numFmtId="0" fontId="8" fillId="0" borderId="9" xfId="4" applyFont="1" applyBorder="1" applyAlignment="1">
      <alignment horizontal="center" vertical="center"/>
    </xf>
    <xf numFmtId="0" fontId="18" fillId="7" borderId="85" xfId="4" applyFont="1" applyFill="1" applyBorder="1" applyAlignment="1">
      <alignment horizontal="center" vertical="center"/>
    </xf>
    <xf numFmtId="0" fontId="18" fillId="7" borderId="74" xfId="4" applyFont="1" applyFill="1" applyBorder="1" applyAlignment="1">
      <alignment horizontal="center" vertical="center"/>
    </xf>
    <xf numFmtId="0" fontId="18" fillId="7" borderId="57" xfId="4" applyFont="1" applyFill="1" applyBorder="1" applyAlignment="1">
      <alignment horizontal="center" vertical="center"/>
    </xf>
    <xf numFmtId="0" fontId="18" fillId="7" borderId="29" xfId="4" applyFont="1" applyFill="1" applyBorder="1" applyAlignment="1">
      <alignment horizontal="center" vertical="center"/>
    </xf>
    <xf numFmtId="0" fontId="18" fillId="7" borderId="75" xfId="4" applyFont="1" applyFill="1" applyBorder="1" applyAlignment="1">
      <alignment horizontal="center" vertical="center"/>
    </xf>
    <xf numFmtId="0" fontId="18" fillId="7" borderId="17" xfId="4" applyFont="1" applyFill="1" applyBorder="1" applyAlignment="1">
      <alignment horizontal="center" vertical="center"/>
    </xf>
    <xf numFmtId="0" fontId="8" fillId="0" borderId="59" xfId="4" applyFont="1" applyBorder="1" applyAlignment="1">
      <alignment horizontal="center" vertical="center" wrapText="1"/>
    </xf>
    <xf numFmtId="0" fontId="8" fillId="0" borderId="60" xfId="4" applyFont="1" applyBorder="1" applyAlignment="1">
      <alignment horizontal="center" vertical="center" wrapText="1"/>
    </xf>
    <xf numFmtId="0" fontId="8" fillId="0" borderId="61" xfId="4" applyFont="1" applyBorder="1" applyAlignment="1">
      <alignment horizontal="center" vertical="center" wrapText="1"/>
    </xf>
    <xf numFmtId="0" fontId="6" fillId="0" borderId="74" xfId="4" applyFont="1" applyBorder="1" applyAlignment="1">
      <alignment horizontal="center" vertical="center"/>
    </xf>
    <xf numFmtId="0" fontId="6" fillId="0" borderId="29" xfId="4" applyFont="1" applyBorder="1" applyAlignment="1">
      <alignment horizontal="center" vertical="center"/>
    </xf>
    <xf numFmtId="0" fontId="6" fillId="0" borderId="30" xfId="4" applyFont="1" applyBorder="1" applyAlignment="1">
      <alignment horizontal="center" vertical="center"/>
    </xf>
    <xf numFmtId="176" fontId="8" fillId="0" borderId="75" xfId="4" applyNumberFormat="1" applyFont="1" applyBorder="1" applyAlignment="1">
      <alignment horizontal="right" vertical="center"/>
    </xf>
    <xf numFmtId="176" fontId="8" fillId="0" borderId="17" xfId="4" applyNumberFormat="1" applyFont="1" applyBorder="1" applyAlignment="1">
      <alignment horizontal="right" vertical="center"/>
    </xf>
    <xf numFmtId="176" fontId="8" fillId="0" borderId="19" xfId="4" applyNumberFormat="1" applyFont="1" applyBorder="1" applyAlignment="1">
      <alignment horizontal="right" vertical="center"/>
    </xf>
    <xf numFmtId="0" fontId="8" fillId="0" borderId="86" xfId="4" applyFont="1" applyBorder="1" applyAlignment="1">
      <alignment horizontal="center" vertical="center"/>
    </xf>
    <xf numFmtId="0" fontId="8" fillId="0" borderId="88" xfId="4" applyFont="1" applyBorder="1" applyAlignment="1">
      <alignment horizontal="center" vertical="center"/>
    </xf>
    <xf numFmtId="176" fontId="8" fillId="0" borderId="9" xfId="4" applyNumberFormat="1" applyFont="1" applyBorder="1" applyAlignment="1">
      <alignment horizontal="center" vertical="center"/>
    </xf>
    <xf numFmtId="176" fontId="8" fillId="0" borderId="9" xfId="4" applyNumberFormat="1" applyFont="1" applyBorder="1" applyAlignment="1">
      <alignment horizontal="right" vertical="center"/>
    </xf>
    <xf numFmtId="176" fontId="8" fillId="0" borderId="88" xfId="4" applyNumberFormat="1" applyFont="1" applyBorder="1" applyAlignment="1">
      <alignment horizontal="right" vertical="center"/>
    </xf>
    <xf numFmtId="176" fontId="8" fillId="2" borderId="9" xfId="4" applyNumberFormat="1" applyFont="1" applyFill="1" applyBorder="1">
      <alignment vertical="center"/>
    </xf>
    <xf numFmtId="176" fontId="8" fillId="2" borderId="9" xfId="4" applyNumberFormat="1" applyFont="1" applyFill="1" applyBorder="1" applyAlignment="1">
      <alignment horizontal="right" vertical="center"/>
    </xf>
    <xf numFmtId="176" fontId="8" fillId="2" borderId="88" xfId="4" applyNumberFormat="1" applyFont="1" applyFill="1" applyBorder="1" applyAlignment="1">
      <alignment horizontal="right" vertical="center"/>
    </xf>
    <xf numFmtId="176" fontId="20" fillId="2" borderId="20" xfId="4" applyNumberFormat="1" applyFont="1" applyFill="1" applyBorder="1">
      <alignment vertical="center"/>
    </xf>
    <xf numFmtId="176" fontId="20" fillId="2" borderId="32" xfId="4" applyNumberFormat="1" applyFont="1" applyFill="1" applyBorder="1">
      <alignment vertical="center"/>
    </xf>
    <xf numFmtId="176" fontId="20" fillId="2" borderId="20" xfId="4" applyNumberFormat="1" applyFont="1" applyFill="1" applyBorder="1" applyAlignment="1">
      <alignment horizontal="right" vertical="center"/>
    </xf>
    <xf numFmtId="176" fontId="20" fillId="2" borderId="32" xfId="4" applyNumberFormat="1" applyFont="1" applyFill="1" applyBorder="1" applyAlignment="1">
      <alignment horizontal="right" vertical="center"/>
    </xf>
    <xf numFmtId="176" fontId="20" fillId="2" borderId="89" xfId="4" applyNumberFormat="1" applyFont="1" applyFill="1" applyBorder="1" applyAlignment="1">
      <alignment horizontal="right" vertical="center"/>
    </xf>
    <xf numFmtId="176" fontId="20" fillId="2" borderId="33" xfId="4" applyNumberFormat="1" applyFont="1" applyFill="1" applyBorder="1">
      <alignment vertical="center"/>
    </xf>
    <xf numFmtId="176" fontId="20" fillId="2" borderId="34" xfId="4" applyNumberFormat="1" applyFont="1" applyFill="1" applyBorder="1">
      <alignment vertical="center"/>
    </xf>
    <xf numFmtId="176" fontId="20" fillId="2" borderId="35" xfId="4" applyNumberFormat="1" applyFont="1" applyFill="1" applyBorder="1" applyAlignment="1">
      <alignment horizontal="right" vertical="center"/>
    </xf>
    <xf numFmtId="176" fontId="20" fillId="2" borderId="34" xfId="4" applyNumberFormat="1" applyFont="1" applyFill="1" applyBorder="1" applyAlignment="1">
      <alignment horizontal="right" vertical="center"/>
    </xf>
    <xf numFmtId="176" fontId="20" fillId="2" borderId="90" xfId="4" applyNumberFormat="1" applyFont="1" applyFill="1" applyBorder="1" applyAlignment="1">
      <alignment horizontal="right" vertical="center"/>
    </xf>
    <xf numFmtId="176" fontId="20" fillId="2" borderId="38" xfId="4" applyNumberFormat="1" applyFont="1" applyFill="1" applyBorder="1">
      <alignment vertical="center"/>
    </xf>
    <xf numFmtId="176" fontId="20" fillId="2" borderId="39" xfId="4" applyNumberFormat="1" applyFont="1" applyFill="1" applyBorder="1">
      <alignment vertical="center"/>
    </xf>
    <xf numFmtId="176" fontId="20" fillId="2" borderId="38" xfId="4" applyNumberFormat="1" applyFont="1" applyFill="1" applyBorder="1" applyAlignment="1">
      <alignment horizontal="right" vertical="center"/>
    </xf>
    <xf numFmtId="176" fontId="20" fillId="2" borderId="39" xfId="4" applyNumberFormat="1" applyFont="1" applyFill="1" applyBorder="1" applyAlignment="1">
      <alignment horizontal="right" vertical="center"/>
    </xf>
    <xf numFmtId="176" fontId="20" fillId="2" borderId="67" xfId="4" applyNumberFormat="1" applyFont="1" applyFill="1" applyBorder="1" applyAlignment="1">
      <alignment horizontal="right" vertical="center"/>
    </xf>
    <xf numFmtId="176" fontId="20" fillId="0" borderId="42" xfId="4" applyNumberFormat="1" applyFont="1" applyBorder="1" applyAlignment="1">
      <alignment horizontal="right" vertical="center"/>
    </xf>
    <xf numFmtId="176" fontId="20" fillId="0" borderId="43" xfId="4" applyNumberFormat="1" applyFont="1" applyBorder="1" applyAlignment="1">
      <alignment horizontal="right" vertical="center"/>
    </xf>
    <xf numFmtId="176" fontId="20" fillId="0" borderId="40" xfId="4" applyNumberFormat="1" applyFont="1" applyBorder="1" applyAlignment="1">
      <alignment horizontal="right" vertical="center"/>
    </xf>
    <xf numFmtId="176" fontId="20" fillId="0" borderId="91" xfId="4" applyNumberFormat="1" applyFont="1" applyBorder="1" applyAlignment="1">
      <alignment horizontal="right" vertical="center"/>
    </xf>
    <xf numFmtId="0" fontId="18" fillId="7" borderId="75" xfId="4" applyFont="1" applyFill="1" applyBorder="1" applyAlignment="1">
      <alignment horizontal="center" vertical="center" wrapText="1"/>
    </xf>
    <xf numFmtId="0" fontId="18" fillId="7" borderId="92" xfId="4" applyFont="1" applyFill="1" applyBorder="1" applyAlignment="1">
      <alignment horizontal="center" vertical="center" wrapText="1"/>
    </xf>
    <xf numFmtId="0" fontId="18" fillId="7" borderId="77" xfId="4" applyFont="1" applyFill="1" applyBorder="1" applyAlignment="1">
      <alignment horizontal="center" vertical="center" wrapText="1"/>
    </xf>
    <xf numFmtId="0" fontId="18" fillId="7" borderId="73" xfId="4" applyFont="1" applyFill="1" applyBorder="1" applyAlignment="1">
      <alignment horizontal="center" vertical="center" wrapText="1"/>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2" borderId="32" xfId="4" applyFont="1" applyFill="1" applyBorder="1" applyAlignment="1">
      <alignment horizontal="center" vertical="center"/>
    </xf>
    <xf numFmtId="0" fontId="8" fillId="2" borderId="89" xfId="4" applyFont="1" applyFill="1" applyBorder="1" applyAlignment="1">
      <alignment horizontal="center" vertical="center"/>
    </xf>
    <xf numFmtId="0" fontId="8" fillId="0" borderId="93" xfId="4" applyFont="1" applyBorder="1" applyAlignment="1">
      <alignment horizontal="center" vertical="center" wrapText="1"/>
    </xf>
    <xf numFmtId="0" fontId="8" fillId="0" borderId="31" xfId="4" applyFont="1" applyBorder="1" applyAlignment="1">
      <alignment horizontal="center" vertical="center"/>
    </xf>
    <xf numFmtId="0" fontId="8" fillId="0" borderId="57" xfId="4" applyFont="1" applyBorder="1" applyAlignment="1">
      <alignment horizontal="center" vertical="center"/>
    </xf>
    <xf numFmtId="0" fontId="8" fillId="0" borderId="29" xfId="4" applyFont="1" applyBorder="1" applyAlignment="1">
      <alignment horizontal="center" vertical="center"/>
    </xf>
    <xf numFmtId="0" fontId="8" fillId="0" borderId="78" xfId="4" applyFont="1" applyBorder="1" applyAlignment="1">
      <alignment horizontal="center" vertical="center"/>
    </xf>
    <xf numFmtId="0" fontId="8" fillId="0" borderId="94" xfId="4" applyFont="1" applyBorder="1" applyAlignment="1">
      <alignment horizontal="center" vertical="center"/>
    </xf>
    <xf numFmtId="176" fontId="8" fillId="0" borderId="15" xfId="4" applyNumberFormat="1" applyFont="1" applyBorder="1" applyAlignment="1">
      <alignment horizontal="right" vertical="center"/>
    </xf>
    <xf numFmtId="176" fontId="8" fillId="0" borderId="95" xfId="4" applyNumberFormat="1" applyFont="1" applyBorder="1" applyAlignment="1">
      <alignment horizontal="right" vertical="center"/>
    </xf>
    <xf numFmtId="176" fontId="8" fillId="0" borderId="96" xfId="4" applyNumberFormat="1" applyFont="1" applyBorder="1" applyAlignment="1">
      <alignment horizontal="center" vertical="center"/>
    </xf>
    <xf numFmtId="176" fontId="8" fillId="0" borderId="97" xfId="4" applyNumberFormat="1" applyFont="1" applyBorder="1">
      <alignment vertical="center"/>
    </xf>
    <xf numFmtId="176" fontId="8" fillId="0" borderId="98" xfId="4" applyNumberFormat="1" applyFont="1" applyBorder="1">
      <alignment vertical="center"/>
    </xf>
    <xf numFmtId="176" fontId="8" fillId="0" borderId="99" xfId="4" applyNumberFormat="1" applyFont="1" applyBorder="1">
      <alignment vertical="center"/>
    </xf>
    <xf numFmtId="176" fontId="8" fillId="0" borderId="97" xfId="4" applyNumberFormat="1" applyFont="1" applyBorder="1" applyAlignment="1">
      <alignment horizontal="center" vertical="center"/>
    </xf>
    <xf numFmtId="176" fontId="8" fillId="0" borderId="99" xfId="4" applyNumberFormat="1" applyFont="1" applyBorder="1" applyAlignment="1">
      <alignment horizontal="center" vertical="center"/>
    </xf>
    <xf numFmtId="176" fontId="8" fillId="0" borderId="100" xfId="4" applyNumberFormat="1" applyFont="1" applyBorder="1">
      <alignment vertical="center"/>
    </xf>
    <xf numFmtId="0" fontId="6" fillId="0" borderId="0" xfId="2" applyFont="1" applyAlignment="1">
      <alignment horizontal="left" vertical="center"/>
    </xf>
    <xf numFmtId="0" fontId="3" fillId="0" borderId="0" xfId="2" applyFont="1" applyAlignment="1">
      <alignment horizontal="center" vertical="center"/>
    </xf>
    <xf numFmtId="38" fontId="15" fillId="0" borderId="17" xfId="3" applyFont="1" applyBorder="1" applyAlignment="1">
      <alignment horizontal="center" vertical="center"/>
    </xf>
    <xf numFmtId="38" fontId="15" fillId="0" borderId="45" xfId="3" applyFont="1" applyBorder="1" applyAlignment="1">
      <alignment horizontal="center" vertical="center" wrapText="1"/>
    </xf>
    <xf numFmtId="38" fontId="14" fillId="0" borderId="17" xfId="3" applyFont="1" applyBorder="1" applyAlignment="1">
      <alignment horizontal="center" vertical="center" shrinkToFit="1"/>
    </xf>
    <xf numFmtId="38" fontId="15" fillId="0" borderId="17" xfId="3" applyFont="1" applyBorder="1" applyAlignment="1">
      <alignment horizontal="center" vertical="center" wrapText="1"/>
    </xf>
    <xf numFmtId="38" fontId="15" fillId="0" borderId="15" xfId="3" applyFont="1" applyBorder="1" applyAlignment="1">
      <alignment horizontal="center" vertical="center"/>
    </xf>
    <xf numFmtId="38" fontId="15" fillId="0" borderId="44" xfId="3" applyFont="1" applyBorder="1" applyAlignment="1">
      <alignment horizontal="center" vertical="center" wrapText="1"/>
    </xf>
    <xf numFmtId="0" fontId="12" fillId="4" borderId="6" xfId="2" applyFont="1" applyFill="1" applyBorder="1" applyAlignment="1">
      <alignment horizontal="center" vertical="center"/>
    </xf>
    <xf numFmtId="0" fontId="6" fillId="5" borderId="7" xfId="2" applyFont="1" applyFill="1" applyBorder="1" applyAlignment="1">
      <alignment horizontal="center" vertical="center"/>
    </xf>
    <xf numFmtId="0" fontId="6" fillId="5" borderId="10" xfId="2" applyFont="1" applyFill="1" applyBorder="1" applyAlignment="1">
      <alignment horizontal="center" vertical="center"/>
    </xf>
    <xf numFmtId="38" fontId="14" fillId="0" borderId="11" xfId="3" applyFont="1" applyBorder="1" applyAlignment="1">
      <alignment horizontal="center" vertical="center"/>
    </xf>
    <xf numFmtId="38" fontId="14" fillId="0" borderId="12" xfId="3" applyFont="1" applyBorder="1" applyAlignment="1">
      <alignment horizontal="center" vertical="center"/>
    </xf>
    <xf numFmtId="38" fontId="14" fillId="0" borderId="13" xfId="3" applyFont="1" applyBorder="1" applyAlignment="1">
      <alignment horizontal="center" vertical="center"/>
    </xf>
    <xf numFmtId="38" fontId="14" fillId="0" borderId="14" xfId="3" applyFont="1" applyBorder="1" applyAlignment="1">
      <alignment horizontal="center" vertical="center" wrapText="1"/>
    </xf>
    <xf numFmtId="38" fontId="14" fillId="0" borderId="16" xfId="3" applyFont="1" applyBorder="1" applyAlignment="1">
      <alignment horizontal="center" vertical="center" wrapText="1"/>
    </xf>
    <xf numFmtId="38" fontId="14" fillId="0" borderId="49" xfId="3" applyFont="1" applyBorder="1" applyAlignment="1">
      <alignment horizontal="center" vertical="center" wrapText="1"/>
    </xf>
    <xf numFmtId="38" fontId="15" fillId="0" borderId="15" xfId="3" applyFont="1" applyBorder="1" applyAlignment="1">
      <alignment horizontal="center" vertical="center" wrapText="1"/>
    </xf>
    <xf numFmtId="38" fontId="15" fillId="0" borderId="51" xfId="3" applyFont="1" applyBorder="1" applyAlignment="1">
      <alignment horizontal="center" vertical="center" wrapText="1"/>
    </xf>
    <xf numFmtId="38" fontId="15" fillId="0" borderId="51" xfId="3" applyFont="1" applyBorder="1" applyAlignment="1">
      <alignment horizontal="center" vertical="center"/>
    </xf>
    <xf numFmtId="38" fontId="15" fillId="0" borderId="30" xfId="3" applyFont="1" applyBorder="1" applyAlignment="1">
      <alignment horizontal="center" vertical="center"/>
    </xf>
    <xf numFmtId="38" fontId="15" fillId="0" borderId="21" xfId="3" applyFont="1" applyBorder="1" applyAlignment="1">
      <alignment horizontal="center" vertical="center"/>
    </xf>
    <xf numFmtId="38" fontId="14" fillId="0" borderId="30" xfId="3" applyFont="1" applyFill="1" applyBorder="1" applyAlignment="1">
      <alignment horizontal="center" vertical="center" wrapText="1"/>
    </xf>
    <xf numFmtId="38" fontId="14" fillId="0" borderId="19" xfId="3" applyFont="1" applyFill="1" applyBorder="1" applyAlignment="1">
      <alignment horizontal="center" vertical="center" wrapText="1"/>
    </xf>
    <xf numFmtId="38" fontId="14" fillId="0" borderId="46" xfId="3" applyFont="1" applyFill="1" applyBorder="1" applyAlignment="1">
      <alignment vertical="center" wrapText="1"/>
    </xf>
    <xf numFmtId="38" fontId="14" fillId="0" borderId="55" xfId="3" applyFont="1" applyFill="1" applyBorder="1" applyAlignment="1">
      <alignment vertical="center" wrapText="1"/>
    </xf>
    <xf numFmtId="38" fontId="14" fillId="0" borderId="48" xfId="3" applyFont="1" applyFill="1" applyBorder="1" applyAlignment="1">
      <alignment horizontal="center" vertical="center" wrapText="1"/>
    </xf>
    <xf numFmtId="38" fontId="14" fillId="0" borderId="37" xfId="3" applyFont="1" applyFill="1" applyBorder="1" applyAlignment="1">
      <alignment horizontal="center" vertical="center" wrapText="1"/>
    </xf>
    <xf numFmtId="38" fontId="14" fillId="0" borderId="56" xfId="3" applyFont="1" applyFill="1" applyBorder="1" applyAlignment="1">
      <alignment horizontal="center" vertical="center" wrapText="1"/>
    </xf>
    <xf numFmtId="38" fontId="14" fillId="0" borderId="18" xfId="3" applyFont="1" applyFill="1" applyBorder="1" applyAlignment="1">
      <alignment horizontal="center" vertical="center" wrapText="1"/>
    </xf>
    <xf numFmtId="38" fontId="14" fillId="0" borderId="8" xfId="3" applyFont="1" applyBorder="1" applyAlignment="1">
      <alignment horizontal="center" vertical="center" wrapText="1"/>
    </xf>
    <xf numFmtId="38" fontId="14" fillId="0" borderId="22" xfId="3" applyFont="1" applyBorder="1" applyAlignment="1">
      <alignment horizontal="center" vertical="center" wrapText="1"/>
    </xf>
    <xf numFmtId="38" fontId="14" fillId="0" borderId="17" xfId="3" applyFont="1" applyBorder="1" applyAlignment="1">
      <alignment horizontal="center" vertical="center" wrapText="1"/>
    </xf>
    <xf numFmtId="38" fontId="14" fillId="0" borderId="23" xfId="3" applyFont="1" applyBorder="1" applyAlignment="1">
      <alignment horizontal="center" vertical="center" wrapText="1"/>
    </xf>
    <xf numFmtId="38" fontId="14" fillId="0" borderId="24" xfId="3" applyFont="1" applyBorder="1" applyAlignment="1">
      <alignment horizontal="center" vertical="center" wrapText="1"/>
    </xf>
    <xf numFmtId="38" fontId="14" fillId="0" borderId="25" xfId="3" applyFont="1" applyBorder="1" applyAlignment="1">
      <alignment horizontal="center" vertical="center" wrapText="1"/>
    </xf>
    <xf numFmtId="38" fontId="14" fillId="0" borderId="20" xfId="3" applyFont="1" applyBorder="1" applyAlignment="1">
      <alignment horizontal="center" vertical="center" wrapText="1"/>
    </xf>
    <xf numFmtId="38" fontId="14" fillId="0" borderId="21" xfId="3" applyFont="1" applyBorder="1" applyAlignment="1">
      <alignment horizontal="center" vertical="center" wrapText="1"/>
    </xf>
    <xf numFmtId="38" fontId="14" fillId="0" borderId="28" xfId="3" applyFont="1" applyBorder="1" applyAlignment="1">
      <alignment horizontal="center" vertical="center" wrapText="1"/>
    </xf>
    <xf numFmtId="38" fontId="15" fillId="0" borderId="48" xfId="3" applyFont="1" applyBorder="1" applyAlignment="1">
      <alignment horizontal="center" vertical="center" wrapText="1"/>
    </xf>
    <xf numFmtId="0" fontId="12" fillId="4" borderId="101" xfId="2" applyFont="1" applyFill="1" applyBorder="1" applyAlignment="1">
      <alignment horizontal="center" vertical="center"/>
    </xf>
    <xf numFmtId="0" fontId="6" fillId="6" borderId="102" xfId="2" applyFont="1" applyFill="1" applyBorder="1" applyAlignment="1">
      <alignment horizontal="center" vertical="center"/>
    </xf>
  </cellXfs>
  <cellStyles count="7">
    <cellStyle name="パーセント" xfId="1" builtinId="5"/>
    <cellStyle name="パーセント 2" xfId="6" xr:uid="{EB733211-1156-4F9D-8995-242E4978CEE6}"/>
    <cellStyle name="桁区切り" xfId="5" builtinId="6"/>
    <cellStyle name="桁区切り 2" xfId="3" xr:uid="{6B58E48F-5BA0-4B5D-A527-4C35E71FFCA4}"/>
    <cellStyle name="標準" xfId="0" builtinId="0"/>
    <cellStyle name="標準 2" xfId="2" xr:uid="{32B19E75-9B62-4B69-A50F-D55E042105F1}"/>
    <cellStyle name="標準 3" xfId="4" xr:uid="{C2C0DF90-DD14-4F76-B617-39E2D6CB72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6974-75CE-4ED4-A3C0-20BB5BC4570A}">
  <sheetPr>
    <pageSetUpPr fitToPage="1"/>
  </sheetPr>
  <dimension ref="A1:M41"/>
  <sheetViews>
    <sheetView tabSelected="1" view="pageBreakPreview" topLeftCell="A2" zoomScale="66" zoomScaleNormal="100" zoomScaleSheetLayoutView="66" workbookViewId="0">
      <selection activeCell="A2" sqref="A2:M2"/>
    </sheetView>
  </sheetViews>
  <sheetFormatPr defaultColWidth="3.375" defaultRowHeight="18.75" outlineLevelRow="1"/>
  <cols>
    <col min="1" max="1" width="4.25" style="23" customWidth="1"/>
    <col min="2" max="2" width="28.625" style="23" customWidth="1"/>
    <col min="3" max="3" width="16" style="23" customWidth="1"/>
    <col min="4" max="4" width="5.375" style="23" customWidth="1"/>
    <col min="5" max="5" width="19.625" style="25" customWidth="1"/>
    <col min="6" max="8" width="19.625" style="23" customWidth="1"/>
    <col min="9" max="9" width="5.375" style="23" customWidth="1"/>
    <col min="10" max="13" width="19.625" style="23" customWidth="1"/>
    <col min="14" max="260" width="3.375" style="23"/>
    <col min="261" max="262" width="2" style="23" customWidth="1"/>
    <col min="263" max="263" width="12.75" style="23" customWidth="1"/>
    <col min="264" max="264" width="7.625" style="23" customWidth="1"/>
    <col min="265" max="268" width="12.25" style="23" customWidth="1"/>
    <col min="269" max="269" width="18.25" style="23" customWidth="1"/>
    <col min="270" max="516" width="3.375" style="23"/>
    <col min="517" max="518" width="2" style="23" customWidth="1"/>
    <col min="519" max="519" width="12.75" style="23" customWidth="1"/>
    <col min="520" max="520" width="7.625" style="23" customWidth="1"/>
    <col min="521" max="524" width="12.25" style="23" customWidth="1"/>
    <col min="525" max="525" width="18.25" style="23" customWidth="1"/>
    <col min="526" max="772" width="3.375" style="23"/>
    <col min="773" max="774" width="2" style="23" customWidth="1"/>
    <col min="775" max="775" width="12.75" style="23" customWidth="1"/>
    <col min="776" max="776" width="7.625" style="23" customWidth="1"/>
    <col min="777" max="780" width="12.25" style="23" customWidth="1"/>
    <col min="781" max="781" width="18.25" style="23" customWidth="1"/>
    <col min="782" max="1028" width="3.375" style="23"/>
    <col min="1029" max="1030" width="2" style="23" customWidth="1"/>
    <col min="1031" max="1031" width="12.75" style="23" customWidth="1"/>
    <col min="1032" max="1032" width="7.625" style="23" customWidth="1"/>
    <col min="1033" max="1036" width="12.25" style="23" customWidth="1"/>
    <col min="1037" max="1037" width="18.25" style="23" customWidth="1"/>
    <col min="1038" max="1284" width="3.375" style="23"/>
    <col min="1285" max="1286" width="2" style="23" customWidth="1"/>
    <col min="1287" max="1287" width="12.75" style="23" customWidth="1"/>
    <col min="1288" max="1288" width="7.625" style="23" customWidth="1"/>
    <col min="1289" max="1292" width="12.25" style="23" customWidth="1"/>
    <col min="1293" max="1293" width="18.25" style="23" customWidth="1"/>
    <col min="1294" max="1540" width="3.375" style="23"/>
    <col min="1541" max="1542" width="2" style="23" customWidth="1"/>
    <col min="1543" max="1543" width="12.75" style="23" customWidth="1"/>
    <col min="1544" max="1544" width="7.625" style="23" customWidth="1"/>
    <col min="1545" max="1548" width="12.25" style="23" customWidth="1"/>
    <col min="1549" max="1549" width="18.25" style="23" customWidth="1"/>
    <col min="1550" max="1796" width="3.375" style="23"/>
    <col min="1797" max="1798" width="2" style="23" customWidth="1"/>
    <col min="1799" max="1799" width="12.75" style="23" customWidth="1"/>
    <col min="1800" max="1800" width="7.625" style="23" customWidth="1"/>
    <col min="1801" max="1804" width="12.25" style="23" customWidth="1"/>
    <col min="1805" max="1805" width="18.25" style="23" customWidth="1"/>
    <col min="1806" max="2052" width="3.375" style="23"/>
    <col min="2053" max="2054" width="2" style="23" customWidth="1"/>
    <col min="2055" max="2055" width="12.75" style="23" customWidth="1"/>
    <col min="2056" max="2056" width="7.625" style="23" customWidth="1"/>
    <col min="2057" max="2060" width="12.25" style="23" customWidth="1"/>
    <col min="2061" max="2061" width="18.25" style="23" customWidth="1"/>
    <col min="2062" max="2308" width="3.375" style="23"/>
    <col min="2309" max="2310" width="2" style="23" customWidth="1"/>
    <col min="2311" max="2311" width="12.75" style="23" customWidth="1"/>
    <col min="2312" max="2312" width="7.625" style="23" customWidth="1"/>
    <col min="2313" max="2316" width="12.25" style="23" customWidth="1"/>
    <col min="2317" max="2317" width="18.25" style="23" customWidth="1"/>
    <col min="2318" max="2564" width="3.375" style="23"/>
    <col min="2565" max="2566" width="2" style="23" customWidth="1"/>
    <col min="2567" max="2567" width="12.75" style="23" customWidth="1"/>
    <col min="2568" max="2568" width="7.625" style="23" customWidth="1"/>
    <col min="2569" max="2572" width="12.25" style="23" customWidth="1"/>
    <col min="2573" max="2573" width="18.25" style="23" customWidth="1"/>
    <col min="2574" max="2820" width="3.375" style="23"/>
    <col min="2821" max="2822" width="2" style="23" customWidth="1"/>
    <col min="2823" max="2823" width="12.75" style="23" customWidth="1"/>
    <col min="2824" max="2824" width="7.625" style="23" customWidth="1"/>
    <col min="2825" max="2828" width="12.25" style="23" customWidth="1"/>
    <col min="2829" max="2829" width="18.25" style="23" customWidth="1"/>
    <col min="2830" max="3076" width="3.375" style="23"/>
    <col min="3077" max="3078" width="2" style="23" customWidth="1"/>
    <col min="3079" max="3079" width="12.75" style="23" customWidth="1"/>
    <col min="3080" max="3080" width="7.625" style="23" customWidth="1"/>
    <col min="3081" max="3084" width="12.25" style="23" customWidth="1"/>
    <col min="3085" max="3085" width="18.25" style="23" customWidth="1"/>
    <col min="3086" max="3332" width="3.375" style="23"/>
    <col min="3333" max="3334" width="2" style="23" customWidth="1"/>
    <col min="3335" max="3335" width="12.75" style="23" customWidth="1"/>
    <col min="3336" max="3336" width="7.625" style="23" customWidth="1"/>
    <col min="3337" max="3340" width="12.25" style="23" customWidth="1"/>
    <col min="3341" max="3341" width="18.25" style="23" customWidth="1"/>
    <col min="3342" max="3588" width="3.375" style="23"/>
    <col min="3589" max="3590" width="2" style="23" customWidth="1"/>
    <col min="3591" max="3591" width="12.75" style="23" customWidth="1"/>
    <col min="3592" max="3592" width="7.625" style="23" customWidth="1"/>
    <col min="3593" max="3596" width="12.25" style="23" customWidth="1"/>
    <col min="3597" max="3597" width="18.25" style="23" customWidth="1"/>
    <col min="3598" max="3844" width="3.375" style="23"/>
    <col min="3845" max="3846" width="2" style="23" customWidth="1"/>
    <col min="3847" max="3847" width="12.75" style="23" customWidth="1"/>
    <col min="3848" max="3848" width="7.625" style="23" customWidth="1"/>
    <col min="3849" max="3852" width="12.25" style="23" customWidth="1"/>
    <col min="3853" max="3853" width="18.25" style="23" customWidth="1"/>
    <col min="3854" max="4100" width="3.375" style="23"/>
    <col min="4101" max="4102" width="2" style="23" customWidth="1"/>
    <col min="4103" max="4103" width="12.75" style="23" customWidth="1"/>
    <col min="4104" max="4104" width="7.625" style="23" customWidth="1"/>
    <col min="4105" max="4108" width="12.25" style="23" customWidth="1"/>
    <col min="4109" max="4109" width="18.25" style="23" customWidth="1"/>
    <col min="4110" max="4356" width="3.375" style="23"/>
    <col min="4357" max="4358" width="2" style="23" customWidth="1"/>
    <col min="4359" max="4359" width="12.75" style="23" customWidth="1"/>
    <col min="4360" max="4360" width="7.625" style="23" customWidth="1"/>
    <col min="4361" max="4364" width="12.25" style="23" customWidth="1"/>
    <col min="4365" max="4365" width="18.25" style="23" customWidth="1"/>
    <col min="4366" max="4612" width="3.375" style="23"/>
    <col min="4613" max="4614" width="2" style="23" customWidth="1"/>
    <col min="4615" max="4615" width="12.75" style="23" customWidth="1"/>
    <col min="4616" max="4616" width="7.625" style="23" customWidth="1"/>
    <col min="4617" max="4620" width="12.25" style="23" customWidth="1"/>
    <col min="4621" max="4621" width="18.25" style="23" customWidth="1"/>
    <col min="4622" max="4868" width="3.375" style="23"/>
    <col min="4869" max="4870" width="2" style="23" customWidth="1"/>
    <col min="4871" max="4871" width="12.75" style="23" customWidth="1"/>
    <col min="4872" max="4872" width="7.625" style="23" customWidth="1"/>
    <col min="4873" max="4876" width="12.25" style="23" customWidth="1"/>
    <col min="4877" max="4877" width="18.25" style="23" customWidth="1"/>
    <col min="4878" max="5124" width="3.375" style="23"/>
    <col min="5125" max="5126" width="2" style="23" customWidth="1"/>
    <col min="5127" max="5127" width="12.75" style="23" customWidth="1"/>
    <col min="5128" max="5128" width="7.625" style="23" customWidth="1"/>
    <col min="5129" max="5132" width="12.25" style="23" customWidth="1"/>
    <col min="5133" max="5133" width="18.25" style="23" customWidth="1"/>
    <col min="5134" max="5380" width="3.375" style="23"/>
    <col min="5381" max="5382" width="2" style="23" customWidth="1"/>
    <col min="5383" max="5383" width="12.75" style="23" customWidth="1"/>
    <col min="5384" max="5384" width="7.625" style="23" customWidth="1"/>
    <col min="5385" max="5388" width="12.25" style="23" customWidth="1"/>
    <col min="5389" max="5389" width="18.25" style="23" customWidth="1"/>
    <col min="5390" max="5636" width="3.375" style="23"/>
    <col min="5637" max="5638" width="2" style="23" customWidth="1"/>
    <col min="5639" max="5639" width="12.75" style="23" customWidth="1"/>
    <col min="5640" max="5640" width="7.625" style="23" customWidth="1"/>
    <col min="5641" max="5644" width="12.25" style="23" customWidth="1"/>
    <col min="5645" max="5645" width="18.25" style="23" customWidth="1"/>
    <col min="5646" max="5892" width="3.375" style="23"/>
    <col min="5893" max="5894" width="2" style="23" customWidth="1"/>
    <col min="5895" max="5895" width="12.75" style="23" customWidth="1"/>
    <col min="5896" max="5896" width="7.625" style="23" customWidth="1"/>
    <col min="5897" max="5900" width="12.25" style="23" customWidth="1"/>
    <col min="5901" max="5901" width="18.25" style="23" customWidth="1"/>
    <col min="5902" max="6148" width="3.375" style="23"/>
    <col min="6149" max="6150" width="2" style="23" customWidth="1"/>
    <col min="6151" max="6151" width="12.75" style="23" customWidth="1"/>
    <col min="6152" max="6152" width="7.625" style="23" customWidth="1"/>
    <col min="6153" max="6156" width="12.25" style="23" customWidth="1"/>
    <col min="6157" max="6157" width="18.25" style="23" customWidth="1"/>
    <col min="6158" max="6404" width="3.375" style="23"/>
    <col min="6405" max="6406" width="2" style="23" customWidth="1"/>
    <col min="6407" max="6407" width="12.75" style="23" customWidth="1"/>
    <col min="6408" max="6408" width="7.625" style="23" customWidth="1"/>
    <col min="6409" max="6412" width="12.25" style="23" customWidth="1"/>
    <col min="6413" max="6413" width="18.25" style="23" customWidth="1"/>
    <col min="6414" max="6660" width="3.375" style="23"/>
    <col min="6661" max="6662" width="2" style="23" customWidth="1"/>
    <col min="6663" max="6663" width="12.75" style="23" customWidth="1"/>
    <col min="6664" max="6664" width="7.625" style="23" customWidth="1"/>
    <col min="6665" max="6668" width="12.25" style="23" customWidth="1"/>
    <col min="6669" max="6669" width="18.25" style="23" customWidth="1"/>
    <col min="6670" max="6916" width="3.375" style="23"/>
    <col min="6917" max="6918" width="2" style="23" customWidth="1"/>
    <col min="6919" max="6919" width="12.75" style="23" customWidth="1"/>
    <col min="6920" max="6920" width="7.625" style="23" customWidth="1"/>
    <col min="6921" max="6924" width="12.25" style="23" customWidth="1"/>
    <col min="6925" max="6925" width="18.25" style="23" customWidth="1"/>
    <col min="6926" max="7172" width="3.375" style="23"/>
    <col min="7173" max="7174" width="2" style="23" customWidth="1"/>
    <col min="7175" max="7175" width="12.75" style="23" customWidth="1"/>
    <col min="7176" max="7176" width="7.625" style="23" customWidth="1"/>
    <col min="7177" max="7180" width="12.25" style="23" customWidth="1"/>
    <col min="7181" max="7181" width="18.25" style="23" customWidth="1"/>
    <col min="7182" max="7428" width="3.375" style="23"/>
    <col min="7429" max="7430" width="2" style="23" customWidth="1"/>
    <col min="7431" max="7431" width="12.75" style="23" customWidth="1"/>
    <col min="7432" max="7432" width="7.625" style="23" customWidth="1"/>
    <col min="7433" max="7436" width="12.25" style="23" customWidth="1"/>
    <col min="7437" max="7437" width="18.25" style="23" customWidth="1"/>
    <col min="7438" max="7684" width="3.375" style="23"/>
    <col min="7685" max="7686" width="2" style="23" customWidth="1"/>
    <col min="7687" max="7687" width="12.75" style="23" customWidth="1"/>
    <col min="7688" max="7688" width="7.625" style="23" customWidth="1"/>
    <col min="7689" max="7692" width="12.25" style="23" customWidth="1"/>
    <col min="7693" max="7693" width="18.25" style="23" customWidth="1"/>
    <col min="7694" max="7940" width="3.375" style="23"/>
    <col min="7941" max="7942" width="2" style="23" customWidth="1"/>
    <col min="7943" max="7943" width="12.75" style="23" customWidth="1"/>
    <col min="7944" max="7944" width="7.625" style="23" customWidth="1"/>
    <col min="7945" max="7948" width="12.25" style="23" customWidth="1"/>
    <col min="7949" max="7949" width="18.25" style="23" customWidth="1"/>
    <col min="7950" max="8196" width="3.375" style="23"/>
    <col min="8197" max="8198" width="2" style="23" customWidth="1"/>
    <col min="8199" max="8199" width="12.75" style="23" customWidth="1"/>
    <col min="8200" max="8200" width="7.625" style="23" customWidth="1"/>
    <col min="8201" max="8204" width="12.25" style="23" customWidth="1"/>
    <col min="8205" max="8205" width="18.25" style="23" customWidth="1"/>
    <col min="8206" max="8452" width="3.375" style="23"/>
    <col min="8453" max="8454" width="2" style="23" customWidth="1"/>
    <col min="8455" max="8455" width="12.75" style="23" customWidth="1"/>
    <col min="8456" max="8456" width="7.625" style="23" customWidth="1"/>
    <col min="8457" max="8460" width="12.25" style="23" customWidth="1"/>
    <col min="8461" max="8461" width="18.25" style="23" customWidth="1"/>
    <col min="8462" max="8708" width="3.375" style="23"/>
    <col min="8709" max="8710" width="2" style="23" customWidth="1"/>
    <col min="8711" max="8711" width="12.75" style="23" customWidth="1"/>
    <col min="8712" max="8712" width="7.625" style="23" customWidth="1"/>
    <col min="8713" max="8716" width="12.25" style="23" customWidth="1"/>
    <col min="8717" max="8717" width="18.25" style="23" customWidth="1"/>
    <col min="8718" max="8964" width="3.375" style="23"/>
    <col min="8965" max="8966" width="2" style="23" customWidth="1"/>
    <col min="8967" max="8967" width="12.75" style="23" customWidth="1"/>
    <col min="8968" max="8968" width="7.625" style="23" customWidth="1"/>
    <col min="8969" max="8972" width="12.25" style="23" customWidth="1"/>
    <col min="8973" max="8973" width="18.25" style="23" customWidth="1"/>
    <col min="8974" max="9220" width="3.375" style="23"/>
    <col min="9221" max="9222" width="2" style="23" customWidth="1"/>
    <col min="9223" max="9223" width="12.75" style="23" customWidth="1"/>
    <col min="9224" max="9224" width="7.625" style="23" customWidth="1"/>
    <col min="9225" max="9228" width="12.25" style="23" customWidth="1"/>
    <col min="9229" max="9229" width="18.25" style="23" customWidth="1"/>
    <col min="9230" max="9476" width="3.375" style="23"/>
    <col min="9477" max="9478" width="2" style="23" customWidth="1"/>
    <col min="9479" max="9479" width="12.75" style="23" customWidth="1"/>
    <col min="9480" max="9480" width="7.625" style="23" customWidth="1"/>
    <col min="9481" max="9484" width="12.25" style="23" customWidth="1"/>
    <col min="9485" max="9485" width="18.25" style="23" customWidth="1"/>
    <col min="9486" max="9732" width="3.375" style="23"/>
    <col min="9733" max="9734" width="2" style="23" customWidth="1"/>
    <col min="9735" max="9735" width="12.75" style="23" customWidth="1"/>
    <col min="9736" max="9736" width="7.625" style="23" customWidth="1"/>
    <col min="9737" max="9740" width="12.25" style="23" customWidth="1"/>
    <col min="9741" max="9741" width="18.25" style="23" customWidth="1"/>
    <col min="9742" max="9988" width="3.375" style="23"/>
    <col min="9989" max="9990" width="2" style="23" customWidth="1"/>
    <col min="9991" max="9991" width="12.75" style="23" customWidth="1"/>
    <col min="9992" max="9992" width="7.625" style="23" customWidth="1"/>
    <col min="9993" max="9996" width="12.25" style="23" customWidth="1"/>
    <col min="9997" max="9997" width="18.25" style="23" customWidth="1"/>
    <col min="9998" max="10244" width="3.375" style="23"/>
    <col min="10245" max="10246" width="2" style="23" customWidth="1"/>
    <col min="10247" max="10247" width="12.75" style="23" customWidth="1"/>
    <col min="10248" max="10248" width="7.625" style="23" customWidth="1"/>
    <col min="10249" max="10252" width="12.25" style="23" customWidth="1"/>
    <col min="10253" max="10253" width="18.25" style="23" customWidth="1"/>
    <col min="10254" max="10500" width="3.375" style="23"/>
    <col min="10501" max="10502" width="2" style="23" customWidth="1"/>
    <col min="10503" max="10503" width="12.75" style="23" customWidth="1"/>
    <col min="10504" max="10504" width="7.625" style="23" customWidth="1"/>
    <col min="10505" max="10508" width="12.25" style="23" customWidth="1"/>
    <col min="10509" max="10509" width="18.25" style="23" customWidth="1"/>
    <col min="10510" max="10756" width="3.375" style="23"/>
    <col min="10757" max="10758" width="2" style="23" customWidth="1"/>
    <col min="10759" max="10759" width="12.75" style="23" customWidth="1"/>
    <col min="10760" max="10760" width="7.625" style="23" customWidth="1"/>
    <col min="10761" max="10764" width="12.25" style="23" customWidth="1"/>
    <col min="10765" max="10765" width="18.25" style="23" customWidth="1"/>
    <col min="10766" max="11012" width="3.375" style="23"/>
    <col min="11013" max="11014" width="2" style="23" customWidth="1"/>
    <col min="11015" max="11015" width="12.75" style="23" customWidth="1"/>
    <col min="11016" max="11016" width="7.625" style="23" customWidth="1"/>
    <col min="11017" max="11020" width="12.25" style="23" customWidth="1"/>
    <col min="11021" max="11021" width="18.25" style="23" customWidth="1"/>
    <col min="11022" max="11268" width="3.375" style="23"/>
    <col min="11269" max="11270" width="2" style="23" customWidth="1"/>
    <col min="11271" max="11271" width="12.75" style="23" customWidth="1"/>
    <col min="11272" max="11272" width="7.625" style="23" customWidth="1"/>
    <col min="11273" max="11276" width="12.25" style="23" customWidth="1"/>
    <col min="11277" max="11277" width="18.25" style="23" customWidth="1"/>
    <col min="11278" max="11524" width="3.375" style="23"/>
    <col min="11525" max="11526" width="2" style="23" customWidth="1"/>
    <col min="11527" max="11527" width="12.75" style="23" customWidth="1"/>
    <col min="11528" max="11528" width="7.625" style="23" customWidth="1"/>
    <col min="11529" max="11532" width="12.25" style="23" customWidth="1"/>
    <col min="11533" max="11533" width="18.25" style="23" customWidth="1"/>
    <col min="11534" max="11780" width="3.375" style="23"/>
    <col min="11781" max="11782" width="2" style="23" customWidth="1"/>
    <col min="11783" max="11783" width="12.75" style="23" customWidth="1"/>
    <col min="11784" max="11784" width="7.625" style="23" customWidth="1"/>
    <col min="11785" max="11788" width="12.25" style="23" customWidth="1"/>
    <col min="11789" max="11789" width="18.25" style="23" customWidth="1"/>
    <col min="11790" max="12036" width="3.375" style="23"/>
    <col min="12037" max="12038" width="2" style="23" customWidth="1"/>
    <col min="12039" max="12039" width="12.75" style="23" customWidth="1"/>
    <col min="12040" max="12040" width="7.625" style="23" customWidth="1"/>
    <col min="12041" max="12044" width="12.25" style="23" customWidth="1"/>
    <col min="12045" max="12045" width="18.25" style="23" customWidth="1"/>
    <col min="12046" max="12292" width="3.375" style="23"/>
    <col min="12293" max="12294" width="2" style="23" customWidth="1"/>
    <col min="12295" max="12295" width="12.75" style="23" customWidth="1"/>
    <col min="12296" max="12296" width="7.625" style="23" customWidth="1"/>
    <col min="12297" max="12300" width="12.25" style="23" customWidth="1"/>
    <col min="12301" max="12301" width="18.25" style="23" customWidth="1"/>
    <col min="12302" max="12548" width="3.375" style="23"/>
    <col min="12549" max="12550" width="2" style="23" customWidth="1"/>
    <col min="12551" max="12551" width="12.75" style="23" customWidth="1"/>
    <col min="12552" max="12552" width="7.625" style="23" customWidth="1"/>
    <col min="12553" max="12556" width="12.25" style="23" customWidth="1"/>
    <col min="12557" max="12557" width="18.25" style="23" customWidth="1"/>
    <col min="12558" max="12804" width="3.375" style="23"/>
    <col min="12805" max="12806" width="2" style="23" customWidth="1"/>
    <col min="12807" max="12807" width="12.75" style="23" customWidth="1"/>
    <col min="12808" max="12808" width="7.625" style="23" customWidth="1"/>
    <col min="12809" max="12812" width="12.25" style="23" customWidth="1"/>
    <col min="12813" max="12813" width="18.25" style="23" customWidth="1"/>
    <col min="12814" max="13060" width="3.375" style="23"/>
    <col min="13061" max="13062" width="2" style="23" customWidth="1"/>
    <col min="13063" max="13063" width="12.75" style="23" customWidth="1"/>
    <col min="13064" max="13064" width="7.625" style="23" customWidth="1"/>
    <col min="13065" max="13068" width="12.25" style="23" customWidth="1"/>
    <col min="13069" max="13069" width="18.25" style="23" customWidth="1"/>
    <col min="13070" max="13316" width="3.375" style="23"/>
    <col min="13317" max="13318" width="2" style="23" customWidth="1"/>
    <col min="13319" max="13319" width="12.75" style="23" customWidth="1"/>
    <col min="13320" max="13320" width="7.625" style="23" customWidth="1"/>
    <col min="13321" max="13324" width="12.25" style="23" customWidth="1"/>
    <col min="13325" max="13325" width="18.25" style="23" customWidth="1"/>
    <col min="13326" max="13572" width="3.375" style="23"/>
    <col min="13573" max="13574" width="2" style="23" customWidth="1"/>
    <col min="13575" max="13575" width="12.75" style="23" customWidth="1"/>
    <col min="13576" max="13576" width="7.625" style="23" customWidth="1"/>
    <col min="13577" max="13580" width="12.25" style="23" customWidth="1"/>
    <col min="13581" max="13581" width="18.25" style="23" customWidth="1"/>
    <col min="13582" max="13828" width="3.375" style="23"/>
    <col min="13829" max="13830" width="2" style="23" customWidth="1"/>
    <col min="13831" max="13831" width="12.75" style="23" customWidth="1"/>
    <col min="13832" max="13832" width="7.625" style="23" customWidth="1"/>
    <col min="13833" max="13836" width="12.25" style="23" customWidth="1"/>
    <col min="13837" max="13837" width="18.25" style="23" customWidth="1"/>
    <col min="13838" max="14084" width="3.375" style="23"/>
    <col min="14085" max="14086" width="2" style="23" customWidth="1"/>
    <col min="14087" max="14087" width="12.75" style="23" customWidth="1"/>
    <col min="14088" max="14088" width="7.625" style="23" customWidth="1"/>
    <col min="14089" max="14092" width="12.25" style="23" customWidth="1"/>
    <col min="14093" max="14093" width="18.25" style="23" customWidth="1"/>
    <col min="14094" max="14340" width="3.375" style="23"/>
    <col min="14341" max="14342" width="2" style="23" customWidth="1"/>
    <col min="14343" max="14343" width="12.75" style="23" customWidth="1"/>
    <col min="14344" max="14344" width="7.625" style="23" customWidth="1"/>
    <col min="14345" max="14348" width="12.25" style="23" customWidth="1"/>
    <col min="14349" max="14349" width="18.25" style="23" customWidth="1"/>
    <col min="14350" max="14596" width="3.375" style="23"/>
    <col min="14597" max="14598" width="2" style="23" customWidth="1"/>
    <col min="14599" max="14599" width="12.75" style="23" customWidth="1"/>
    <col min="14600" max="14600" width="7.625" style="23" customWidth="1"/>
    <col min="14601" max="14604" width="12.25" style="23" customWidth="1"/>
    <col min="14605" max="14605" width="18.25" style="23" customWidth="1"/>
    <col min="14606" max="14852" width="3.375" style="23"/>
    <col min="14853" max="14854" width="2" style="23" customWidth="1"/>
    <col min="14855" max="14855" width="12.75" style="23" customWidth="1"/>
    <col min="14856" max="14856" width="7.625" style="23" customWidth="1"/>
    <col min="14857" max="14860" width="12.25" style="23" customWidth="1"/>
    <col min="14861" max="14861" width="18.25" style="23" customWidth="1"/>
    <col min="14862" max="15108" width="3.375" style="23"/>
    <col min="15109" max="15110" width="2" style="23" customWidth="1"/>
    <col min="15111" max="15111" width="12.75" style="23" customWidth="1"/>
    <col min="15112" max="15112" width="7.625" style="23" customWidth="1"/>
    <col min="15113" max="15116" width="12.25" style="23" customWidth="1"/>
    <col min="15117" max="15117" width="18.25" style="23" customWidth="1"/>
    <col min="15118" max="15364" width="3.375" style="23"/>
    <col min="15365" max="15366" width="2" style="23" customWidth="1"/>
    <col min="15367" max="15367" width="12.75" style="23" customWidth="1"/>
    <col min="15368" max="15368" width="7.625" style="23" customWidth="1"/>
    <col min="15369" max="15372" width="12.25" style="23" customWidth="1"/>
    <col min="15373" max="15373" width="18.25" style="23" customWidth="1"/>
    <col min="15374" max="15620" width="3.375" style="23"/>
    <col min="15621" max="15622" width="2" style="23" customWidth="1"/>
    <col min="15623" max="15623" width="12.75" style="23" customWidth="1"/>
    <col min="15624" max="15624" width="7.625" style="23" customWidth="1"/>
    <col min="15625" max="15628" width="12.25" style="23" customWidth="1"/>
    <col min="15629" max="15629" width="18.25" style="23" customWidth="1"/>
    <col min="15630" max="15876" width="3.375" style="23"/>
    <col min="15877" max="15878" width="2" style="23" customWidth="1"/>
    <col min="15879" max="15879" width="12.75" style="23" customWidth="1"/>
    <col min="15880" max="15880" width="7.625" style="23" customWidth="1"/>
    <col min="15881" max="15884" width="12.25" style="23" customWidth="1"/>
    <col min="15885" max="15885" width="18.25" style="23" customWidth="1"/>
    <col min="15886" max="16132" width="3.375" style="23"/>
    <col min="16133" max="16134" width="2" style="23" customWidth="1"/>
    <col min="16135" max="16135" width="12.75" style="23" customWidth="1"/>
    <col min="16136" max="16136" width="7.625" style="23" customWidth="1"/>
    <col min="16137" max="16140" width="12.25" style="23" customWidth="1"/>
    <col min="16141" max="16141" width="18.25" style="23" customWidth="1"/>
    <col min="16142" max="16384" width="3.375" style="23"/>
  </cols>
  <sheetData>
    <row r="1" spans="1:13" ht="15" hidden="1" customHeight="1" outlineLevel="1">
      <c r="A1" s="92" t="s">
        <v>31</v>
      </c>
      <c r="B1" s="92"/>
      <c r="C1" s="92"/>
      <c r="D1" s="92"/>
      <c r="E1" s="92"/>
      <c r="F1" s="92"/>
      <c r="G1" s="92"/>
      <c r="H1" s="92"/>
      <c r="I1" s="92"/>
      <c r="J1" s="92"/>
      <c r="K1" s="92"/>
      <c r="L1" s="92"/>
      <c r="M1" s="92"/>
    </row>
    <row r="2" spans="1:13" ht="24" collapsed="1">
      <c r="A2" s="93" t="s">
        <v>83</v>
      </c>
      <c r="B2" s="93"/>
      <c r="C2" s="93"/>
      <c r="D2" s="93"/>
      <c r="E2" s="93"/>
      <c r="F2" s="93"/>
      <c r="G2" s="93"/>
      <c r="H2" s="93"/>
      <c r="I2" s="93"/>
      <c r="J2" s="93"/>
      <c r="K2" s="93"/>
      <c r="L2" s="93"/>
      <c r="M2" s="93"/>
    </row>
    <row r="3" spans="1:13" ht="19.5">
      <c r="A3" s="24" t="s">
        <v>86</v>
      </c>
      <c r="B3" s="53"/>
    </row>
    <row r="4" spans="1:13" ht="20.25" thickBot="1">
      <c r="A4" s="24" t="s">
        <v>32</v>
      </c>
      <c r="H4" s="24" t="s">
        <v>33</v>
      </c>
    </row>
    <row r="5" spans="1:13" ht="20.25" thickBot="1">
      <c r="A5" s="26"/>
      <c r="B5" s="27" t="s">
        <v>34</v>
      </c>
      <c r="C5" s="28">
        <v>1</v>
      </c>
      <c r="E5" s="27" t="s">
        <v>35</v>
      </c>
      <c r="F5" s="28">
        <v>0.5</v>
      </c>
      <c r="H5" s="29" t="s">
        <v>36</v>
      </c>
      <c r="J5" s="24"/>
    </row>
    <row r="6" spans="1:13" ht="8.25" customHeight="1" thickBot="1"/>
    <row r="7" spans="1:13" ht="22.5" customHeight="1">
      <c r="A7" s="102" t="s">
        <v>37</v>
      </c>
      <c r="B7" s="103"/>
      <c r="C7" s="106" t="s">
        <v>78</v>
      </c>
      <c r="D7" s="94" t="s">
        <v>77</v>
      </c>
      <c r="E7" s="94"/>
      <c r="F7" s="94"/>
      <c r="G7" s="94"/>
      <c r="H7" s="94"/>
      <c r="I7" s="94"/>
      <c r="J7" s="94"/>
      <c r="K7" s="94"/>
      <c r="L7" s="94"/>
      <c r="M7" s="95"/>
    </row>
    <row r="8" spans="1:13" ht="22.5" customHeight="1" thickBot="1">
      <c r="A8" s="104"/>
      <c r="B8" s="105"/>
      <c r="C8" s="107"/>
      <c r="D8" s="96" t="s">
        <v>39</v>
      </c>
      <c r="E8" s="96"/>
      <c r="F8" s="96"/>
      <c r="G8" s="96"/>
      <c r="H8" s="96"/>
      <c r="I8" s="96" t="s">
        <v>40</v>
      </c>
      <c r="J8" s="96"/>
      <c r="K8" s="96"/>
      <c r="L8" s="96"/>
      <c r="M8" s="97"/>
    </row>
    <row r="9" spans="1:13" ht="22.5" customHeight="1">
      <c r="A9" s="108" t="s">
        <v>81</v>
      </c>
      <c r="B9" s="111" t="s">
        <v>80</v>
      </c>
      <c r="C9" s="114">
        <f>SUM(F19,K19)</f>
        <v>57810</v>
      </c>
      <c r="D9" s="98" t="s">
        <v>41</v>
      </c>
      <c r="E9" s="100" t="s">
        <v>42</v>
      </c>
      <c r="F9" s="98" t="s">
        <v>43</v>
      </c>
      <c r="G9" s="100" t="s">
        <v>44</v>
      </c>
      <c r="H9" s="100" t="s">
        <v>45</v>
      </c>
      <c r="I9" s="98" t="s">
        <v>41</v>
      </c>
      <c r="J9" s="100" t="s">
        <v>42</v>
      </c>
      <c r="K9" s="98" t="s">
        <v>43</v>
      </c>
      <c r="L9" s="100" t="s">
        <v>46</v>
      </c>
      <c r="M9" s="117" t="s">
        <v>45</v>
      </c>
    </row>
    <row r="10" spans="1:13" ht="22.5" customHeight="1">
      <c r="A10" s="109"/>
      <c r="B10" s="112"/>
      <c r="C10" s="115"/>
      <c r="D10" s="99"/>
      <c r="E10" s="101"/>
      <c r="F10" s="101"/>
      <c r="G10" s="101"/>
      <c r="H10" s="101"/>
      <c r="I10" s="99"/>
      <c r="J10" s="101"/>
      <c r="K10" s="101"/>
      <c r="L10" s="101"/>
      <c r="M10" s="118"/>
    </row>
    <row r="11" spans="1:13" ht="22.5" customHeight="1">
      <c r="A11" s="109"/>
      <c r="B11" s="112"/>
      <c r="C11" s="115"/>
      <c r="D11" s="31">
        <v>1</v>
      </c>
      <c r="E11" s="30" t="s">
        <v>48</v>
      </c>
      <c r="F11" s="32">
        <v>9080</v>
      </c>
      <c r="G11" s="32">
        <v>2</v>
      </c>
      <c r="H11" s="31">
        <f t="shared" ref="H11:H18" si="0">IF(G11=1,F11*$C$5,F11*$F$5)</f>
        <v>4540</v>
      </c>
      <c r="I11" s="31">
        <v>1</v>
      </c>
      <c r="J11" s="30" t="s">
        <v>48</v>
      </c>
      <c r="K11" s="32">
        <v>9080</v>
      </c>
      <c r="L11" s="32">
        <v>2</v>
      </c>
      <c r="M11" s="52">
        <f t="shared" ref="M11:M18" si="1">IF(L11=1,K11*$C$5,K11*$F$5)</f>
        <v>4540</v>
      </c>
    </row>
    <row r="12" spans="1:13" ht="22.5" customHeight="1">
      <c r="A12" s="109"/>
      <c r="B12" s="112"/>
      <c r="C12" s="115"/>
      <c r="D12" s="31">
        <v>2</v>
      </c>
      <c r="E12" s="30" t="s">
        <v>49</v>
      </c>
      <c r="F12" s="32">
        <v>8390</v>
      </c>
      <c r="G12" s="32">
        <v>2</v>
      </c>
      <c r="H12" s="31">
        <f t="shared" si="0"/>
        <v>4195</v>
      </c>
      <c r="I12" s="31">
        <v>2</v>
      </c>
      <c r="J12" s="30" t="s">
        <v>49</v>
      </c>
      <c r="K12" s="32">
        <v>8390</v>
      </c>
      <c r="L12" s="32">
        <v>2</v>
      </c>
      <c r="M12" s="52">
        <f t="shared" si="1"/>
        <v>4195</v>
      </c>
    </row>
    <row r="13" spans="1:13" ht="22.5" customHeight="1">
      <c r="A13" s="109"/>
      <c r="B13" s="112"/>
      <c r="C13" s="115"/>
      <c r="D13" s="31">
        <v>3</v>
      </c>
      <c r="E13" s="30" t="s">
        <v>50</v>
      </c>
      <c r="F13" s="32">
        <v>5870</v>
      </c>
      <c r="G13" s="32">
        <v>2</v>
      </c>
      <c r="H13" s="31">
        <f t="shared" si="0"/>
        <v>2935</v>
      </c>
      <c r="I13" s="31">
        <v>3</v>
      </c>
      <c r="J13" s="30" t="s">
        <v>50</v>
      </c>
      <c r="K13" s="32">
        <v>5870</v>
      </c>
      <c r="L13" s="32">
        <v>2</v>
      </c>
      <c r="M13" s="52">
        <f t="shared" si="1"/>
        <v>2935</v>
      </c>
    </row>
    <row r="14" spans="1:13" ht="22.5" customHeight="1">
      <c r="A14" s="109"/>
      <c r="B14" s="112"/>
      <c r="C14" s="115"/>
      <c r="D14" s="31">
        <v>4</v>
      </c>
      <c r="E14" s="30" t="s">
        <v>50</v>
      </c>
      <c r="F14" s="32">
        <v>5300</v>
      </c>
      <c r="G14" s="32">
        <v>2</v>
      </c>
      <c r="H14" s="31">
        <f t="shared" si="0"/>
        <v>2650</v>
      </c>
      <c r="I14" s="31">
        <v>4</v>
      </c>
      <c r="J14" s="30" t="s">
        <v>50</v>
      </c>
      <c r="K14" s="32">
        <v>5300</v>
      </c>
      <c r="L14" s="32">
        <v>2</v>
      </c>
      <c r="M14" s="52">
        <f t="shared" si="1"/>
        <v>2650</v>
      </c>
    </row>
    <row r="15" spans="1:13" ht="22.5" customHeight="1">
      <c r="A15" s="109"/>
      <c r="B15" s="112"/>
      <c r="C15" s="115"/>
      <c r="D15" s="31">
        <v>5</v>
      </c>
      <c r="E15" s="30" t="s">
        <v>51</v>
      </c>
      <c r="F15" s="32">
        <v>5210</v>
      </c>
      <c r="G15" s="32">
        <v>1</v>
      </c>
      <c r="H15" s="31">
        <f t="shared" si="0"/>
        <v>5210</v>
      </c>
      <c r="I15" s="31">
        <v>5</v>
      </c>
      <c r="J15" s="30" t="s">
        <v>51</v>
      </c>
      <c r="K15" s="32">
        <v>5210</v>
      </c>
      <c r="L15" s="32">
        <v>1</v>
      </c>
      <c r="M15" s="52">
        <f t="shared" si="1"/>
        <v>5210</v>
      </c>
    </row>
    <row r="16" spans="1:13" ht="22.5" customHeight="1">
      <c r="A16" s="109"/>
      <c r="B16" s="112"/>
      <c r="C16" s="115"/>
      <c r="D16" s="31">
        <v>6</v>
      </c>
      <c r="E16" s="30" t="s">
        <v>51</v>
      </c>
      <c r="F16" s="32">
        <v>4350</v>
      </c>
      <c r="G16" s="32">
        <v>1</v>
      </c>
      <c r="H16" s="31">
        <f t="shared" si="0"/>
        <v>4350</v>
      </c>
      <c r="I16" s="31">
        <v>6</v>
      </c>
      <c r="J16" s="30" t="s">
        <v>51</v>
      </c>
      <c r="K16" s="32">
        <v>4350</v>
      </c>
      <c r="L16" s="32">
        <v>1</v>
      </c>
      <c r="M16" s="52">
        <f t="shared" si="1"/>
        <v>4350</v>
      </c>
    </row>
    <row r="17" spans="1:13" ht="22.5" customHeight="1">
      <c r="A17" s="109"/>
      <c r="B17" s="112"/>
      <c r="C17" s="115"/>
      <c r="D17" s="31">
        <v>7</v>
      </c>
      <c r="E17" s="30" t="s">
        <v>51</v>
      </c>
      <c r="F17" s="32">
        <v>3850</v>
      </c>
      <c r="G17" s="32">
        <v>2</v>
      </c>
      <c r="H17" s="31">
        <f t="shared" si="0"/>
        <v>1925</v>
      </c>
      <c r="I17" s="31">
        <v>7</v>
      </c>
      <c r="J17" s="30" t="s">
        <v>51</v>
      </c>
      <c r="K17" s="32">
        <v>3850</v>
      </c>
      <c r="L17" s="32">
        <v>2</v>
      </c>
      <c r="M17" s="52">
        <f t="shared" si="1"/>
        <v>1925</v>
      </c>
    </row>
    <row r="18" spans="1:13" ht="22.5" customHeight="1">
      <c r="A18" s="109"/>
      <c r="B18" s="112"/>
      <c r="C18" s="115"/>
      <c r="D18" s="31">
        <v>8</v>
      </c>
      <c r="E18" s="30" t="s">
        <v>51</v>
      </c>
      <c r="F18" s="32">
        <v>3100</v>
      </c>
      <c r="G18" s="32">
        <v>1</v>
      </c>
      <c r="H18" s="31">
        <f t="shared" si="0"/>
        <v>3100</v>
      </c>
      <c r="I18" s="31">
        <v>8</v>
      </c>
      <c r="J18" s="30" t="s">
        <v>51</v>
      </c>
      <c r="K18" s="32">
        <v>3100</v>
      </c>
      <c r="L18" s="32">
        <v>1</v>
      </c>
      <c r="M18" s="52">
        <f t="shared" si="1"/>
        <v>3100</v>
      </c>
    </row>
    <row r="19" spans="1:13" ht="22.5" customHeight="1">
      <c r="A19" s="109"/>
      <c r="B19" s="113"/>
      <c r="C19" s="116"/>
      <c r="D19" s="119" t="s">
        <v>52</v>
      </c>
      <c r="E19" s="119"/>
      <c r="F19" s="120">
        <f>ROUNDDOWN(SUM(H11:H18),0)</f>
        <v>28905</v>
      </c>
      <c r="G19" s="120"/>
      <c r="H19" s="120"/>
      <c r="I19" s="119" t="s">
        <v>52</v>
      </c>
      <c r="J19" s="119"/>
      <c r="K19" s="120">
        <f>ROUNDDOWN(SUM(M11:M18),0)</f>
        <v>28905</v>
      </c>
      <c r="L19" s="120"/>
      <c r="M19" s="121"/>
    </row>
    <row r="20" spans="1:13" ht="22.5" customHeight="1">
      <c r="A20" s="109"/>
      <c r="B20" s="49" t="s">
        <v>53</v>
      </c>
      <c r="C20" s="31">
        <f>SUM(D20:M20)</f>
        <v>70000</v>
      </c>
      <c r="D20" s="122">
        <v>35000</v>
      </c>
      <c r="E20" s="122"/>
      <c r="F20" s="122"/>
      <c r="G20" s="122"/>
      <c r="H20" s="122"/>
      <c r="I20" s="123">
        <v>35000</v>
      </c>
      <c r="J20" s="123"/>
      <c r="K20" s="123"/>
      <c r="L20" s="123"/>
      <c r="M20" s="124"/>
    </row>
    <row r="21" spans="1:13" ht="22.5" customHeight="1">
      <c r="A21" s="109"/>
      <c r="B21" s="49" t="s">
        <v>54</v>
      </c>
      <c r="C21" s="31">
        <f>SUM(D21:M21)</f>
        <v>5000</v>
      </c>
      <c r="D21" s="122">
        <v>2500</v>
      </c>
      <c r="E21" s="122"/>
      <c r="F21" s="122"/>
      <c r="G21" s="122"/>
      <c r="H21" s="122"/>
      <c r="I21" s="123">
        <v>2500</v>
      </c>
      <c r="J21" s="123"/>
      <c r="K21" s="123"/>
      <c r="L21" s="123"/>
      <c r="M21" s="124"/>
    </row>
    <row r="22" spans="1:13" ht="22.5" customHeight="1">
      <c r="A22" s="109"/>
      <c r="B22" s="49" t="s">
        <v>55</v>
      </c>
      <c r="C22" s="31">
        <f>SUM(D22:M22)</f>
        <v>0</v>
      </c>
      <c r="D22" s="125">
        <v>0</v>
      </c>
      <c r="E22" s="126"/>
      <c r="F22" s="126"/>
      <c r="G22" s="126"/>
      <c r="H22" s="126"/>
      <c r="I22" s="127">
        <v>0</v>
      </c>
      <c r="J22" s="128"/>
      <c r="K22" s="128"/>
      <c r="L22" s="128"/>
      <c r="M22" s="129"/>
    </row>
    <row r="23" spans="1:13" ht="22.5" customHeight="1">
      <c r="A23" s="109"/>
      <c r="B23" s="50" t="s">
        <v>56</v>
      </c>
      <c r="C23" s="31">
        <f>SUM(D23:M23)</f>
        <v>0</v>
      </c>
      <c r="D23" s="130">
        <v>0</v>
      </c>
      <c r="E23" s="131"/>
      <c r="F23" s="131"/>
      <c r="G23" s="131"/>
      <c r="H23" s="131"/>
      <c r="I23" s="132">
        <v>0</v>
      </c>
      <c r="J23" s="133"/>
      <c r="K23" s="133"/>
      <c r="L23" s="133"/>
      <c r="M23" s="134"/>
    </row>
    <row r="24" spans="1:13" ht="22.5" customHeight="1" thickBot="1">
      <c r="A24" s="109"/>
      <c r="B24" s="51" t="s">
        <v>57</v>
      </c>
      <c r="C24" s="33">
        <f>SUM(D24:M24)</f>
        <v>0</v>
      </c>
      <c r="D24" s="135">
        <v>0</v>
      </c>
      <c r="E24" s="136"/>
      <c r="F24" s="136"/>
      <c r="G24" s="136"/>
      <c r="H24" s="136"/>
      <c r="I24" s="137">
        <v>0</v>
      </c>
      <c r="J24" s="138"/>
      <c r="K24" s="138"/>
      <c r="L24" s="138"/>
      <c r="M24" s="139"/>
    </row>
    <row r="25" spans="1:13" ht="22.5" customHeight="1" thickTop="1" thickBot="1">
      <c r="A25" s="110"/>
      <c r="B25" s="44" t="s">
        <v>82</v>
      </c>
      <c r="C25" s="34">
        <f>SUM(C9:C24)</f>
        <v>132810</v>
      </c>
      <c r="D25" s="140">
        <f>SUM(F19,D20:H24)</f>
        <v>66405</v>
      </c>
      <c r="E25" s="141"/>
      <c r="F25" s="141"/>
      <c r="G25" s="141"/>
      <c r="H25" s="142"/>
      <c r="I25" s="140">
        <f>SUM(K19,I20:M24)</f>
        <v>66405</v>
      </c>
      <c r="J25" s="141"/>
      <c r="K25" s="141"/>
      <c r="L25" s="141"/>
      <c r="M25" s="143"/>
    </row>
    <row r="26" spans="1:13" s="40" customFormat="1" ht="22.5" customHeight="1">
      <c r="A26" s="88" t="s">
        <v>79</v>
      </c>
      <c r="B26" s="56" t="s">
        <v>90</v>
      </c>
      <c r="C26" s="57">
        <f>SUM(D26:M26)</f>
        <v>224000</v>
      </c>
      <c r="D26" s="76">
        <v>110000</v>
      </c>
      <c r="E26" s="77"/>
      <c r="F26" s="77"/>
      <c r="G26" s="77"/>
      <c r="H26" s="86"/>
      <c r="I26" s="76">
        <v>114000</v>
      </c>
      <c r="J26" s="77"/>
      <c r="K26" s="77"/>
      <c r="L26" s="77"/>
      <c r="M26" s="78"/>
    </row>
    <row r="27" spans="1:13" s="40" customFormat="1" ht="22.5" customHeight="1" thickBot="1">
      <c r="A27" s="89"/>
      <c r="B27" s="58" t="s">
        <v>75</v>
      </c>
      <c r="C27" s="59">
        <f>SUM(D27:M27)</f>
        <v>0</v>
      </c>
      <c r="D27" s="79">
        <v>0</v>
      </c>
      <c r="E27" s="80"/>
      <c r="F27" s="80"/>
      <c r="G27" s="80"/>
      <c r="H27" s="87"/>
      <c r="I27" s="79">
        <v>0</v>
      </c>
      <c r="J27" s="80"/>
      <c r="K27" s="80"/>
      <c r="L27" s="80"/>
      <c r="M27" s="81"/>
    </row>
    <row r="28" spans="1:13" s="40" customFormat="1" ht="22.5" customHeight="1" thickTop="1" thickBot="1">
      <c r="A28" s="89"/>
      <c r="B28" s="60" t="s">
        <v>76</v>
      </c>
      <c r="C28" s="61">
        <f>SUM(C26:C27)</f>
        <v>224000</v>
      </c>
      <c r="D28" s="82">
        <f>SUM(D26:H27)</f>
        <v>110000</v>
      </c>
      <c r="E28" s="83"/>
      <c r="F28" s="83"/>
      <c r="G28" s="83"/>
      <c r="H28" s="84"/>
      <c r="I28" s="82">
        <f>SUM(I26:M27)</f>
        <v>114000</v>
      </c>
      <c r="J28" s="83"/>
      <c r="K28" s="83"/>
      <c r="L28" s="83"/>
      <c r="M28" s="85"/>
    </row>
    <row r="29" spans="1:13" s="40" customFormat="1" ht="22.5" customHeight="1" thickTop="1" thickBot="1">
      <c r="A29" s="90"/>
      <c r="B29" s="62" t="s">
        <v>91</v>
      </c>
      <c r="C29" s="63">
        <f>SUM(D29:M29)</f>
        <v>22000</v>
      </c>
      <c r="D29" s="73">
        <v>11000</v>
      </c>
      <c r="E29" s="74"/>
      <c r="F29" s="74"/>
      <c r="G29" s="74"/>
      <c r="H29" s="91"/>
      <c r="I29" s="73">
        <v>11000</v>
      </c>
      <c r="J29" s="74"/>
      <c r="K29" s="74"/>
      <c r="L29" s="74"/>
      <c r="M29" s="75"/>
    </row>
    <row r="30" spans="1:13" ht="8.25" customHeight="1"/>
    <row r="31" spans="1:13" ht="19.5">
      <c r="A31" s="24" t="s">
        <v>58</v>
      </c>
    </row>
    <row r="32" spans="1:13" ht="20.25" thickBot="1">
      <c r="A32" s="24" t="s">
        <v>59</v>
      </c>
      <c r="H32" s="24" t="s">
        <v>33</v>
      </c>
    </row>
    <row r="33" spans="1:13" ht="20.25" thickBot="1">
      <c r="B33" s="24" t="s">
        <v>60</v>
      </c>
      <c r="C33" s="35">
        <v>10</v>
      </c>
      <c r="D33" s="27" t="s">
        <v>88</v>
      </c>
      <c r="E33" s="23"/>
      <c r="H33" s="29" t="s">
        <v>36</v>
      </c>
      <c r="L33" s="36"/>
    </row>
    <row r="34" spans="1:13" ht="20.25" hidden="1" thickBot="1">
      <c r="B34" s="24" t="s">
        <v>61</v>
      </c>
      <c r="C34" s="39">
        <v>1</v>
      </c>
      <c r="D34" s="27" t="s">
        <v>66</v>
      </c>
      <c r="E34" s="24"/>
      <c r="H34" s="29"/>
      <c r="L34" s="36"/>
    </row>
    <row r="35" spans="1:13" ht="7.5" customHeight="1" thickBot="1">
      <c r="B35" s="24"/>
      <c r="C35" s="37"/>
      <c r="D35" s="25"/>
    </row>
    <row r="36" spans="1:13" ht="22.5" customHeight="1">
      <c r="A36" s="102" t="s">
        <v>37</v>
      </c>
      <c r="B36" s="103"/>
      <c r="C36" s="144" t="s">
        <v>38</v>
      </c>
      <c r="D36" s="145" t="s">
        <v>62</v>
      </c>
      <c r="E36" s="146"/>
      <c r="F36" s="146"/>
      <c r="G36" s="146"/>
      <c r="H36" s="146"/>
      <c r="I36" s="146"/>
      <c r="J36" s="146"/>
      <c r="K36" s="146"/>
      <c r="L36" s="146"/>
      <c r="M36" s="147"/>
    </row>
    <row r="37" spans="1:13" ht="22.5" customHeight="1">
      <c r="A37" s="104"/>
      <c r="B37" s="105"/>
      <c r="C37" s="107"/>
      <c r="D37" s="148" t="s">
        <v>63</v>
      </c>
      <c r="E37" s="148"/>
      <c r="F37" s="148"/>
      <c r="G37" s="148"/>
      <c r="H37" s="148"/>
      <c r="I37" s="149" t="s">
        <v>64</v>
      </c>
      <c r="J37" s="150"/>
      <c r="K37" s="150"/>
      <c r="L37" s="150"/>
      <c r="M37" s="151"/>
    </row>
    <row r="38" spans="1:13" ht="55.5" customHeight="1">
      <c r="A38" s="104"/>
      <c r="B38" s="105"/>
      <c r="C38" s="107"/>
      <c r="D38" s="41" t="s">
        <v>41</v>
      </c>
      <c r="E38" s="42" t="s">
        <v>65</v>
      </c>
      <c r="F38" s="54" t="s">
        <v>87</v>
      </c>
      <c r="G38" s="101" t="s">
        <v>45</v>
      </c>
      <c r="H38" s="101"/>
      <c r="I38" s="43" t="s">
        <v>41</v>
      </c>
      <c r="J38" s="42" t="s">
        <v>65</v>
      </c>
      <c r="K38" s="54" t="s">
        <v>87</v>
      </c>
      <c r="L38" s="101" t="s">
        <v>45</v>
      </c>
      <c r="M38" s="118"/>
    </row>
    <row r="39" spans="1:13" ht="22.5" customHeight="1">
      <c r="A39" s="152" t="s">
        <v>47</v>
      </c>
      <c r="B39" s="153"/>
      <c r="C39" s="158">
        <f>SUM(F41,K41)</f>
        <v>18550</v>
      </c>
      <c r="D39" s="38">
        <v>1</v>
      </c>
      <c r="E39" s="30" t="s">
        <v>84</v>
      </c>
      <c r="F39" s="32">
        <v>6490</v>
      </c>
      <c r="G39" s="120">
        <f>F39*$C$34</f>
        <v>6490</v>
      </c>
      <c r="H39" s="120"/>
      <c r="I39" s="31">
        <v>1</v>
      </c>
      <c r="J39" s="30" t="s">
        <v>84</v>
      </c>
      <c r="K39" s="32">
        <v>6490</v>
      </c>
      <c r="L39" s="120">
        <f>K39*$C$34</f>
        <v>6490</v>
      </c>
      <c r="M39" s="121"/>
    </row>
    <row r="40" spans="1:13" ht="22.5" customHeight="1">
      <c r="A40" s="154"/>
      <c r="B40" s="155"/>
      <c r="C40" s="115"/>
      <c r="D40" s="31">
        <v>2</v>
      </c>
      <c r="E40" s="30" t="s">
        <v>85</v>
      </c>
      <c r="F40" s="32">
        <v>5570</v>
      </c>
      <c r="G40" s="120">
        <f>F40*$C$34</f>
        <v>5570</v>
      </c>
      <c r="H40" s="120"/>
      <c r="I40" s="31">
        <v>2</v>
      </c>
      <c r="J40" s="30"/>
      <c r="K40" s="32"/>
      <c r="L40" s="120">
        <f>K40*$C$34</f>
        <v>0</v>
      </c>
      <c r="M40" s="121"/>
    </row>
    <row r="41" spans="1:13" ht="22.5" customHeight="1" thickBot="1">
      <c r="A41" s="156"/>
      <c r="B41" s="157"/>
      <c r="C41" s="159"/>
      <c r="D41" s="160" t="s">
        <v>52</v>
      </c>
      <c r="E41" s="160"/>
      <c r="F41" s="161">
        <f>SUM(G39:G40)</f>
        <v>12060</v>
      </c>
      <c r="G41" s="162"/>
      <c r="H41" s="163"/>
      <c r="I41" s="164" t="s">
        <v>52</v>
      </c>
      <c r="J41" s="165"/>
      <c r="K41" s="161">
        <f>SUM(L39:L40)</f>
        <v>6490</v>
      </c>
      <c r="L41" s="162"/>
      <c r="M41" s="166"/>
    </row>
  </sheetData>
  <mergeCells count="62">
    <mergeCell ref="A39:B41"/>
    <mergeCell ref="C39:C41"/>
    <mergeCell ref="G39:H39"/>
    <mergeCell ref="L39:M39"/>
    <mergeCell ref="G40:H40"/>
    <mergeCell ref="L40:M40"/>
    <mergeCell ref="D41:E41"/>
    <mergeCell ref="F41:H41"/>
    <mergeCell ref="I41:J41"/>
    <mergeCell ref="K41:M41"/>
    <mergeCell ref="A36:B38"/>
    <mergeCell ref="C36:C38"/>
    <mergeCell ref="D36:M36"/>
    <mergeCell ref="D37:H37"/>
    <mergeCell ref="I37:M37"/>
    <mergeCell ref="G38:H38"/>
    <mergeCell ref="L38:M38"/>
    <mergeCell ref="D23:H23"/>
    <mergeCell ref="I23:M23"/>
    <mergeCell ref="D24:H24"/>
    <mergeCell ref="I24:M24"/>
    <mergeCell ref="D25:H25"/>
    <mergeCell ref="I25:M25"/>
    <mergeCell ref="D20:H20"/>
    <mergeCell ref="I20:M20"/>
    <mergeCell ref="D21:H21"/>
    <mergeCell ref="I21:M21"/>
    <mergeCell ref="D22:H22"/>
    <mergeCell ref="I22:M22"/>
    <mergeCell ref="D19:E19"/>
    <mergeCell ref="F19:H19"/>
    <mergeCell ref="I19:J19"/>
    <mergeCell ref="K19:M19"/>
    <mergeCell ref="G9:G10"/>
    <mergeCell ref="H9:H10"/>
    <mergeCell ref="I9:I10"/>
    <mergeCell ref="J9:J10"/>
    <mergeCell ref="K9:K10"/>
    <mergeCell ref="L9:L10"/>
    <mergeCell ref="A26:A29"/>
    <mergeCell ref="D29:H29"/>
    <mergeCell ref="A1:M1"/>
    <mergeCell ref="A2:M2"/>
    <mergeCell ref="D7:M7"/>
    <mergeCell ref="D8:H8"/>
    <mergeCell ref="I8:M8"/>
    <mergeCell ref="D9:D10"/>
    <mergeCell ref="E9:E10"/>
    <mergeCell ref="F9:F10"/>
    <mergeCell ref="A7:B8"/>
    <mergeCell ref="C7:C8"/>
    <mergeCell ref="A9:A25"/>
    <mergeCell ref="B9:B19"/>
    <mergeCell ref="C9:C19"/>
    <mergeCell ref="M9:M10"/>
    <mergeCell ref="I29:M29"/>
    <mergeCell ref="I26:M26"/>
    <mergeCell ref="I27:M27"/>
    <mergeCell ref="D28:H28"/>
    <mergeCell ref="I28:M28"/>
    <mergeCell ref="D26:H26"/>
    <mergeCell ref="D27:H27"/>
  </mergeCells>
  <phoneticPr fontId="4"/>
  <dataValidations disablePrompts="1" count="1">
    <dataValidation type="list" allowBlank="1" showInputMessage="1" showErrorMessage="1" sqref="C34" xr:uid="{1E3F8FBF-6231-4A5D-886A-03E71F838C51}">
      <formula1>"1,2,3,4,5,6,7,8,9"</formula1>
    </dataValidation>
  </dataValidations>
  <printOptions horizontalCentered="1" verticalCentered="1"/>
  <pageMargins left="0.19685039370078741" right="0.19685039370078741" top="0.39370078740157483" bottom="0.39370078740157483" header="0.27559055118110237" footer="0.31496062992125984"/>
  <pageSetup paperSize="9" scale="61" orientation="landscape" r:id="rId1"/>
  <colBreaks count="1" manualBreakCount="1">
    <brk id="13" max="36" man="1"/>
  </colBreaks>
  <ignoredErrors>
    <ignoredError sqref="C25 C28"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3E39-74B6-42B4-ABE4-4C00AF23FDAA}">
  <sheetPr>
    <pageSetUpPr fitToPage="1"/>
  </sheetPr>
  <dimension ref="A1:M28"/>
  <sheetViews>
    <sheetView view="pageBreakPreview" topLeftCell="A2" zoomScale="80" zoomScaleNormal="100" zoomScaleSheetLayoutView="80" workbookViewId="0">
      <selection activeCell="A2" sqref="A2:M2"/>
    </sheetView>
  </sheetViews>
  <sheetFormatPr defaultRowHeight="18.75" outlineLevelRow="1"/>
  <cols>
    <col min="1" max="1" width="16.625" customWidth="1"/>
    <col min="2" max="2" width="15.75" customWidth="1"/>
    <col min="3" max="3" width="14.5" bestFit="1" customWidth="1"/>
    <col min="4" max="4" width="4.75" customWidth="1"/>
    <col min="5" max="12" width="11.25" customWidth="1"/>
    <col min="13" max="13" width="16.875" customWidth="1"/>
  </cols>
  <sheetData>
    <row r="1" spans="1:13" ht="16.5" hidden="1" customHeight="1" outlineLevel="1" thickBot="1">
      <c r="A1" s="167" t="s">
        <v>31</v>
      </c>
      <c r="B1" s="167"/>
      <c r="C1" s="167"/>
      <c r="D1" s="167"/>
      <c r="E1" s="167"/>
      <c r="F1" s="167"/>
      <c r="G1" s="167"/>
      <c r="H1" s="167"/>
      <c r="I1" s="167"/>
      <c r="J1" s="167"/>
      <c r="K1" s="167"/>
      <c r="L1" s="167"/>
      <c r="M1" s="167"/>
    </row>
    <row r="2" spans="1:13" ht="24" customHeight="1" collapsed="1">
      <c r="A2" s="168" t="s">
        <v>89</v>
      </c>
      <c r="B2" s="168"/>
      <c r="C2" s="168"/>
      <c r="D2" s="168"/>
      <c r="E2" s="168"/>
      <c r="F2" s="168"/>
      <c r="G2" s="168"/>
      <c r="H2" s="168"/>
      <c r="I2" s="168"/>
      <c r="J2" s="168"/>
      <c r="K2" s="168"/>
      <c r="L2" s="168"/>
      <c r="M2" s="168"/>
    </row>
    <row r="3" spans="1:13" ht="30" customHeight="1">
      <c r="A3" s="1" t="s">
        <v>0</v>
      </c>
      <c r="B3" s="1"/>
      <c r="C3" s="1"/>
      <c r="D3" s="1"/>
      <c r="E3" s="1"/>
      <c r="F3" s="1"/>
      <c r="G3" s="1"/>
      <c r="H3" s="1"/>
      <c r="I3" s="1"/>
      <c r="J3" s="1"/>
      <c r="K3" s="1"/>
      <c r="L3" s="1"/>
      <c r="M3" s="1"/>
    </row>
    <row r="4" spans="1:13" ht="30" customHeight="1" thickBot="1">
      <c r="A4" s="2" t="s">
        <v>1</v>
      </c>
      <c r="B4" s="3"/>
      <c r="C4" s="3"/>
      <c r="D4" s="3"/>
      <c r="E4" s="1"/>
      <c r="F4" s="1"/>
      <c r="G4" s="1"/>
      <c r="H4" s="1"/>
      <c r="I4" s="1"/>
      <c r="J4" s="1"/>
      <c r="K4" s="1"/>
      <c r="L4" s="1"/>
      <c r="M4" s="1"/>
    </row>
    <row r="5" spans="1:13" ht="30" customHeight="1" thickBot="1">
      <c r="A5" s="3"/>
      <c r="B5" s="3" t="s">
        <v>2</v>
      </c>
      <c r="C5" s="4">
        <v>550</v>
      </c>
      <c r="D5" s="3" t="s">
        <v>3</v>
      </c>
      <c r="F5" s="3" t="s">
        <v>4</v>
      </c>
      <c r="G5" s="1"/>
      <c r="J5" s="5" t="s">
        <v>5</v>
      </c>
      <c r="K5" s="6">
        <v>0.16</v>
      </c>
      <c r="L5" s="7"/>
      <c r="M5" s="1"/>
    </row>
    <row r="6" spans="1:13" ht="30" customHeight="1" thickBot="1">
      <c r="A6" s="3"/>
      <c r="B6" s="3" t="s">
        <v>6</v>
      </c>
      <c r="C6" s="4">
        <v>200</v>
      </c>
      <c r="D6" s="3" t="s">
        <v>3</v>
      </c>
      <c r="F6" s="3" t="s">
        <v>7</v>
      </c>
      <c r="G6" s="1"/>
      <c r="J6" s="5" t="s">
        <v>5</v>
      </c>
      <c r="K6" s="8">
        <v>0.12</v>
      </c>
      <c r="L6" s="9" t="s">
        <v>8</v>
      </c>
      <c r="M6" s="1"/>
    </row>
    <row r="7" spans="1:13" ht="30" customHeight="1" thickBot="1">
      <c r="A7" s="1"/>
      <c r="B7" s="10" t="s">
        <v>9</v>
      </c>
      <c r="C7" s="1"/>
      <c r="D7" s="1"/>
      <c r="E7" s="1"/>
      <c r="F7" s="1"/>
      <c r="G7" s="1"/>
      <c r="H7" s="1"/>
      <c r="I7" s="1"/>
      <c r="J7" s="1"/>
      <c r="K7" s="1"/>
      <c r="L7" s="1"/>
      <c r="M7" s="1"/>
    </row>
    <row r="8" spans="1:13" ht="30" customHeight="1">
      <c r="A8" s="1" t="s">
        <v>10</v>
      </c>
      <c r="B8" s="1"/>
      <c r="C8" s="1"/>
      <c r="D8" s="1"/>
      <c r="E8" s="207" t="s">
        <v>92</v>
      </c>
      <c r="F8" s="175"/>
      <c r="G8" s="175"/>
      <c r="H8" s="175"/>
      <c r="I8" s="175"/>
      <c r="J8" s="175"/>
      <c r="K8" s="175" t="s">
        <v>11</v>
      </c>
      <c r="L8" s="175"/>
      <c r="M8" s="176" t="s">
        <v>12</v>
      </c>
    </row>
    <row r="9" spans="1:13" ht="30" customHeight="1" thickBot="1">
      <c r="A9" s="11" t="s">
        <v>13</v>
      </c>
      <c r="B9" s="1"/>
      <c r="C9" s="1"/>
      <c r="D9" s="1"/>
      <c r="E9" s="208" t="s">
        <v>14</v>
      </c>
      <c r="F9" s="12" t="s">
        <v>15</v>
      </c>
      <c r="G9" s="12" t="s">
        <v>16</v>
      </c>
      <c r="H9" s="12" t="s">
        <v>17</v>
      </c>
      <c r="I9" s="12" t="s">
        <v>18</v>
      </c>
      <c r="J9" s="12" t="s">
        <v>19</v>
      </c>
      <c r="K9" s="12" t="s">
        <v>20</v>
      </c>
      <c r="L9" s="12" t="s">
        <v>21</v>
      </c>
      <c r="M9" s="177"/>
    </row>
    <row r="10" spans="1:13" ht="30" customHeight="1">
      <c r="A10" s="178" t="s">
        <v>22</v>
      </c>
      <c r="B10" s="179"/>
      <c r="C10" s="179"/>
      <c r="D10" s="180"/>
      <c r="E10" s="13">
        <v>100</v>
      </c>
      <c r="F10" s="13">
        <v>100</v>
      </c>
      <c r="G10" s="13">
        <v>100</v>
      </c>
      <c r="H10" s="13">
        <v>100</v>
      </c>
      <c r="I10" s="13">
        <v>100</v>
      </c>
      <c r="J10" s="13">
        <v>100</v>
      </c>
      <c r="K10" s="13">
        <v>100</v>
      </c>
      <c r="L10" s="13">
        <v>100</v>
      </c>
      <c r="M10" s="14">
        <f>SUM(E10:L10)</f>
        <v>800</v>
      </c>
    </row>
    <row r="11" spans="1:13" ht="30" customHeight="1">
      <c r="A11" s="181" t="s">
        <v>23</v>
      </c>
      <c r="B11" s="184" t="s">
        <v>24</v>
      </c>
      <c r="C11" s="173" t="s">
        <v>2</v>
      </c>
      <c r="D11" s="15" t="s">
        <v>25</v>
      </c>
      <c r="E11" s="13">
        <v>1</v>
      </c>
      <c r="F11" s="13">
        <v>1</v>
      </c>
      <c r="G11" s="13">
        <v>1</v>
      </c>
      <c r="H11" s="13">
        <v>1</v>
      </c>
      <c r="I11" s="13">
        <v>1</v>
      </c>
      <c r="J11" s="13">
        <v>1</v>
      </c>
      <c r="K11" s="13">
        <v>1</v>
      </c>
      <c r="L11" s="13">
        <v>2</v>
      </c>
      <c r="M11" s="16">
        <f>SUM(E11:L11)</f>
        <v>9</v>
      </c>
    </row>
    <row r="12" spans="1:13" ht="30" customHeight="1">
      <c r="A12" s="182"/>
      <c r="B12" s="172"/>
      <c r="C12" s="169"/>
      <c r="D12" s="15" t="s">
        <v>26</v>
      </c>
      <c r="E12" s="13">
        <v>1</v>
      </c>
      <c r="F12" s="13">
        <v>1</v>
      </c>
      <c r="G12" s="13">
        <v>1</v>
      </c>
      <c r="H12" s="13">
        <v>1</v>
      </c>
      <c r="I12" s="13">
        <v>2</v>
      </c>
      <c r="J12" s="13">
        <v>2</v>
      </c>
      <c r="K12" s="13">
        <v>2</v>
      </c>
      <c r="L12" s="13">
        <v>2</v>
      </c>
      <c r="M12" s="16">
        <f>SUM(E12:L12)</f>
        <v>12</v>
      </c>
    </row>
    <row r="13" spans="1:13" ht="30" customHeight="1">
      <c r="A13" s="182"/>
      <c r="B13" s="172"/>
      <c r="C13" s="173" t="s">
        <v>6</v>
      </c>
      <c r="D13" s="15" t="s">
        <v>25</v>
      </c>
      <c r="E13" s="13">
        <v>1</v>
      </c>
      <c r="F13" s="13">
        <v>1</v>
      </c>
      <c r="G13" s="13">
        <v>1</v>
      </c>
      <c r="H13" s="13">
        <v>1</v>
      </c>
      <c r="I13" s="13">
        <v>1</v>
      </c>
      <c r="J13" s="13">
        <v>1</v>
      </c>
      <c r="K13" s="13">
        <v>1</v>
      </c>
      <c r="L13" s="13">
        <v>2</v>
      </c>
      <c r="M13" s="16">
        <f>SUM(E13:L13)</f>
        <v>9</v>
      </c>
    </row>
    <row r="14" spans="1:13" ht="30" customHeight="1">
      <c r="A14" s="183"/>
      <c r="B14" s="185"/>
      <c r="C14" s="186"/>
      <c r="D14" s="46" t="s">
        <v>26</v>
      </c>
      <c r="E14" s="47">
        <v>1</v>
      </c>
      <c r="F14" s="47">
        <v>1</v>
      </c>
      <c r="G14" s="47">
        <v>1</v>
      </c>
      <c r="H14" s="47">
        <v>1</v>
      </c>
      <c r="I14" s="47">
        <v>2</v>
      </c>
      <c r="J14" s="47">
        <v>2</v>
      </c>
      <c r="K14" s="47">
        <v>2</v>
      </c>
      <c r="L14" s="47">
        <v>2</v>
      </c>
      <c r="M14" s="48">
        <f>SUM(E14:L14)</f>
        <v>12</v>
      </c>
    </row>
    <row r="15" spans="1:13" ht="30" customHeight="1" thickBot="1">
      <c r="A15" s="64" t="s">
        <v>74</v>
      </c>
      <c r="B15" s="174" t="s">
        <v>71</v>
      </c>
      <c r="C15" s="174"/>
      <c r="D15" s="174"/>
      <c r="E15" s="65">
        <v>10</v>
      </c>
      <c r="F15" s="65">
        <v>10</v>
      </c>
      <c r="G15" s="65">
        <v>10</v>
      </c>
      <c r="H15" s="65">
        <v>10</v>
      </c>
      <c r="I15" s="65">
        <v>10</v>
      </c>
      <c r="J15" s="65">
        <v>10</v>
      </c>
      <c r="K15" s="65">
        <v>10</v>
      </c>
      <c r="L15" s="65">
        <v>10</v>
      </c>
      <c r="M15" s="66">
        <f>SUM(E15:L15)</f>
        <v>80</v>
      </c>
    </row>
    <row r="16" spans="1:13" ht="30" customHeight="1" thickTop="1">
      <c r="A16" s="171" t="s">
        <v>67</v>
      </c>
      <c r="B16" s="172" t="s">
        <v>24</v>
      </c>
      <c r="C16" s="169" t="s">
        <v>2</v>
      </c>
      <c r="D16" s="17" t="s">
        <v>68</v>
      </c>
      <c r="E16" s="67">
        <v>500</v>
      </c>
      <c r="F16" s="67">
        <v>500</v>
      </c>
      <c r="G16" s="67">
        <v>500</v>
      </c>
      <c r="H16" s="67">
        <v>500</v>
      </c>
      <c r="I16" s="67">
        <v>500</v>
      </c>
      <c r="J16" s="67">
        <v>500</v>
      </c>
      <c r="K16" s="67">
        <v>500</v>
      </c>
      <c r="L16" s="67">
        <v>500</v>
      </c>
      <c r="M16" s="45">
        <f>SUM(E16:L16)</f>
        <v>4000</v>
      </c>
    </row>
    <row r="17" spans="1:13" ht="30" customHeight="1">
      <c r="A17" s="171"/>
      <c r="B17" s="172"/>
      <c r="C17" s="169"/>
      <c r="D17" s="15" t="s">
        <v>69</v>
      </c>
      <c r="E17" s="68">
        <v>900</v>
      </c>
      <c r="F17" s="68">
        <v>900</v>
      </c>
      <c r="G17" s="68">
        <v>900</v>
      </c>
      <c r="H17" s="68">
        <v>900</v>
      </c>
      <c r="I17" s="68">
        <v>900</v>
      </c>
      <c r="J17" s="68">
        <v>900</v>
      </c>
      <c r="K17" s="68">
        <v>900</v>
      </c>
      <c r="L17" s="68">
        <v>900</v>
      </c>
      <c r="M17" s="45">
        <f>SUM(E17:L17)</f>
        <v>7200</v>
      </c>
    </row>
    <row r="18" spans="1:13" ht="30" customHeight="1">
      <c r="A18" s="171"/>
      <c r="B18" s="172"/>
      <c r="C18" s="173" t="s">
        <v>6</v>
      </c>
      <c r="D18" s="15" t="s">
        <v>68</v>
      </c>
      <c r="E18" s="68">
        <v>500</v>
      </c>
      <c r="F18" s="68">
        <v>500</v>
      </c>
      <c r="G18" s="68">
        <v>500</v>
      </c>
      <c r="H18" s="68">
        <v>500</v>
      </c>
      <c r="I18" s="68">
        <v>500</v>
      </c>
      <c r="J18" s="68">
        <v>500</v>
      </c>
      <c r="K18" s="68">
        <v>500</v>
      </c>
      <c r="L18" s="68">
        <v>500</v>
      </c>
      <c r="M18" s="45">
        <f>SUM(E18:L18)</f>
        <v>4000</v>
      </c>
    </row>
    <row r="19" spans="1:13" ht="30" customHeight="1">
      <c r="A19" s="171"/>
      <c r="B19" s="172"/>
      <c r="C19" s="169"/>
      <c r="D19" s="55" t="s">
        <v>69</v>
      </c>
      <c r="E19" s="68">
        <v>900</v>
      </c>
      <c r="F19" s="68">
        <v>900</v>
      </c>
      <c r="G19" s="68">
        <v>900</v>
      </c>
      <c r="H19" s="68">
        <v>900</v>
      </c>
      <c r="I19" s="68">
        <v>900</v>
      </c>
      <c r="J19" s="68">
        <v>900</v>
      </c>
      <c r="K19" s="68">
        <v>900</v>
      </c>
      <c r="L19" s="68">
        <v>900</v>
      </c>
      <c r="M19" s="45">
        <f>SUM(E19:L19)</f>
        <v>7200</v>
      </c>
    </row>
    <row r="20" spans="1:13" ht="30" customHeight="1">
      <c r="A20" s="69" t="s">
        <v>70</v>
      </c>
      <c r="B20" s="170" t="s">
        <v>71</v>
      </c>
      <c r="C20" s="170"/>
      <c r="D20" s="170"/>
      <c r="E20" s="68">
        <v>200</v>
      </c>
      <c r="F20" s="68">
        <v>200</v>
      </c>
      <c r="G20" s="68">
        <v>200</v>
      </c>
      <c r="H20" s="68">
        <v>200</v>
      </c>
      <c r="I20" s="68">
        <v>200</v>
      </c>
      <c r="J20" s="68">
        <v>200</v>
      </c>
      <c r="K20" s="68">
        <v>200</v>
      </c>
      <c r="L20" s="68">
        <v>200</v>
      </c>
      <c r="M20" s="45">
        <f>SUM(E20:L20)</f>
        <v>1600</v>
      </c>
    </row>
    <row r="21" spans="1:13" ht="30" customHeight="1">
      <c r="A21" s="191" t="s">
        <v>72</v>
      </c>
      <c r="B21" s="193" t="s">
        <v>73</v>
      </c>
      <c r="C21" s="189" t="s">
        <v>29</v>
      </c>
      <c r="D21" s="190"/>
      <c r="E21" s="70">
        <f>SUM(E16,E18)</f>
        <v>1000</v>
      </c>
      <c r="F21" s="70">
        <f t="shared" ref="E21:L21" si="0">SUM(F16,F18)</f>
        <v>1000</v>
      </c>
      <c r="G21" s="70">
        <f t="shared" si="0"/>
        <v>1000</v>
      </c>
      <c r="H21" s="70">
        <f t="shared" si="0"/>
        <v>1000</v>
      </c>
      <c r="I21" s="70">
        <f>SUM(I16,I18)</f>
        <v>1000</v>
      </c>
      <c r="J21" s="70">
        <f>SUM(J16,J18)</f>
        <v>1000</v>
      </c>
      <c r="K21" s="70">
        <f>SUM(K16,K18)</f>
        <v>1000</v>
      </c>
      <c r="L21" s="70">
        <f t="shared" si="0"/>
        <v>1000</v>
      </c>
      <c r="M21" s="45">
        <f>SUM(E21:L21)</f>
        <v>8000</v>
      </c>
    </row>
    <row r="22" spans="1:13" ht="30" customHeight="1" thickBot="1">
      <c r="A22" s="192"/>
      <c r="B22" s="194"/>
      <c r="C22" s="195" t="s">
        <v>30</v>
      </c>
      <c r="D22" s="196"/>
      <c r="E22" s="71">
        <f>SUM(E16:E17,E18:E19)</f>
        <v>2800</v>
      </c>
      <c r="F22" s="71">
        <f t="shared" ref="E22:L22" si="1">SUM(F16:F17,F18:F19)</f>
        <v>2800</v>
      </c>
      <c r="G22" s="71">
        <f t="shared" si="1"/>
        <v>2800</v>
      </c>
      <c r="H22" s="71">
        <f t="shared" si="1"/>
        <v>2800</v>
      </c>
      <c r="I22" s="71">
        <f t="shared" si="1"/>
        <v>2800</v>
      </c>
      <c r="J22" s="71">
        <f>SUM(J16:J17,J18:J19)</f>
        <v>2800</v>
      </c>
      <c r="K22" s="71">
        <f>SUM(K16:K17,K18:K19)</f>
        <v>2800</v>
      </c>
      <c r="L22" s="71">
        <f t="shared" si="1"/>
        <v>2800</v>
      </c>
      <c r="M22" s="72">
        <f>SUM(E22:L22)</f>
        <v>22400</v>
      </c>
    </row>
    <row r="23" spans="1:13" ht="30" hidden="1" customHeight="1" outlineLevel="1" thickBot="1">
      <c r="A23" s="205" t="s">
        <v>27</v>
      </c>
      <c r="B23" s="206" t="s">
        <v>24</v>
      </c>
      <c r="C23" s="187" t="s">
        <v>2</v>
      </c>
      <c r="D23" s="17" t="s">
        <v>25</v>
      </c>
      <c r="E23" s="18">
        <f>ROUNDDOWN(IF($C$5&lt;30,0,IF(IF($C$5&gt;=500,$C$5*$K$5,$C$5*$K$6+20)&gt;100,100*E11,IF($C$5&gt;=500,$C$5*$K$5,$C$5*$K$6+20)*E11)),0)</f>
        <v>88</v>
      </c>
      <c r="F23" s="18">
        <f>ROUNDDOWN(IF($C$5&lt;30,0,IF(IF($C$5&gt;=500,$C$5*$K$5,$C$5*$K$6+20)&gt;100,100*F11,IF($C$5&gt;=500,$C$5*$K$5,$C$5*$K$6+20)*F11)),0)</f>
        <v>88</v>
      </c>
      <c r="G23" s="18">
        <f>ROUNDDOWN(IF($C$5&lt;30,0,IF(IF($C$5&gt;=500,$C$5*$K$5,$C$5*$K$6+20)&gt;100,100*G11,IF($C$5&gt;=500,$C$5*$K$5,$C$5*$K$6+20)*G11)),0)</f>
        <v>88</v>
      </c>
      <c r="H23" s="18">
        <f>ROUNDDOWN(IF($C$5&lt;30,0,IF(IF($C$5&gt;=500,$C$5*$K$5,$C$5*$K$6+20)&gt;100,100*H11,IF($C$5&gt;=500,$C$5*$K$5,$C$5*$K$6+20)*H11)),0)</f>
        <v>88</v>
      </c>
      <c r="I23" s="18">
        <f>ROUNDDOWN(IF($C$5&lt;30,0,IF(IF($C$5&gt;=500,$C$5*$K$5,$C$5*$K$6+20)&gt;100,100*I11,IF($C$5&gt;=500,$C$5*$K$5,$C$5*$K$6+20)*I11)),0)</f>
        <v>88</v>
      </c>
      <c r="J23" s="18">
        <f>ROUNDDOWN(IF($C$5&lt;30,0,IF(IF($C$5&gt;=500,$C$5*$K$5,$C$5*$K$6+20)&gt;100,100*J11,IF($C$5&gt;=500,$C$5*$K$5,$C$5*$K$6+20)*J11)),0)</f>
        <v>88</v>
      </c>
      <c r="K23" s="18">
        <f>ROUNDDOWN(IF($C$5&lt;30,0,IF(IF($C$5&gt;=500,$C$5*$K$5,$C$5*$K$6+20)&gt;100,100*K11,IF($C$5&gt;=500,$C$5*$K$5,$C$5*$K$6+20)*K11)),0)</f>
        <v>88</v>
      </c>
      <c r="L23" s="18">
        <f>ROUNDDOWN(IF($C$5&lt;30,0,IF(IF($C$5&gt;=500,$C$5*$K$5,$C$5*$K$6+20)&gt;100,100*L11,IF($C$5&gt;=500,$C$5*$K$5,$C$5*$K$6+20)*L11)),0)</f>
        <v>176</v>
      </c>
      <c r="M23" s="45">
        <f>SUM(E23:L23)</f>
        <v>792</v>
      </c>
    </row>
    <row r="24" spans="1:13" ht="30" hidden="1" customHeight="1" outlineLevel="1" thickTop="1">
      <c r="A24" s="205"/>
      <c r="B24" s="170"/>
      <c r="C24" s="188"/>
      <c r="D24" s="15" t="s">
        <v>26</v>
      </c>
      <c r="E24" s="18">
        <f>ROUNDDOWN(IF($C$5&lt;30,0,IF(IF($C$5&gt;=500,$C$5*$K$5,$C$5*$K$6+20)&gt;100,100*E12,IF($C$5&gt;=500,$C$5*$K$5,$C$5*$K$6+20)*E12)),0)</f>
        <v>88</v>
      </c>
      <c r="F24" s="18">
        <f>ROUNDDOWN(IF($C$5&lt;30,0,IF(IF($C$5&gt;=500,$C$5*$K$5,$C$5*$K$6+20)&gt;100,100*F12,IF($C$5&gt;=500,$C$5*$K$5,$C$5*$K$6+20)*F12)),0)</f>
        <v>88</v>
      </c>
      <c r="G24" s="18">
        <f>ROUNDDOWN(IF($C$5&lt;30,0,IF(IF($C$5&gt;=500,$C$5*$K$5,$C$5*$K$6+20)&gt;100,100*G12,IF($C$5&gt;=500,$C$5*$K$5,$C$5*$K$6+20)*G12)),0)</f>
        <v>88</v>
      </c>
      <c r="H24" s="18">
        <f>ROUNDDOWN(IF($C$5&lt;30,0,IF(IF($C$5&gt;=500,$C$5*$K$5,$C$5*$K$6+20)&gt;100,100*H12,IF($C$5&gt;=500,$C$5*$K$5,$C$5*$K$6+20)*H12)),0)</f>
        <v>88</v>
      </c>
      <c r="I24" s="18">
        <f>ROUNDDOWN(IF($C$5&lt;30,0,IF(IF($C$5&gt;=500,$C$5*$K$5,$C$5*$K$6+20)&gt;100,100*I12,IF($C$5&gt;=500,$C$5*$K$5,$C$5*$K$6+20)*I12)),0)</f>
        <v>176</v>
      </c>
      <c r="J24" s="18">
        <f>ROUNDDOWN(IF($C$5&lt;30,0,IF(IF($C$5&gt;=500,$C$5*$K$5,$C$5*$K$6+20)&gt;100,100*J12,IF($C$5&gt;=500,$C$5*$K$5,$C$5*$K$6+20)*J12)),0)</f>
        <v>176</v>
      </c>
      <c r="K24" s="18">
        <f>ROUNDDOWN(IF($C$5&lt;30,0,IF(IF($C$5&gt;=500,$C$5*$K$5,$C$5*$K$6+20)&gt;100,100*K12,IF($C$5&gt;=500,$C$5*$K$5,$C$5*$K$6+20)*K12)),0)</f>
        <v>176</v>
      </c>
      <c r="L24" s="18">
        <f>ROUNDDOWN(IF($C$5&lt;30,0,IF(IF($C$5&gt;=500,$C$5*$K$5,$C$5*$K$6+20)&gt;100,100*L12,IF($C$5&gt;=500,$C$5*$K$5,$C$5*$K$6+20)*L12)),0)</f>
        <v>176</v>
      </c>
      <c r="M24" s="20">
        <f>SUM(E24:L24)</f>
        <v>1056</v>
      </c>
    </row>
    <row r="25" spans="1:13" ht="30" hidden="1" customHeight="1" outlineLevel="1" thickTop="1">
      <c r="A25" s="205"/>
      <c r="B25" s="170"/>
      <c r="C25" s="188" t="s">
        <v>6</v>
      </c>
      <c r="D25" s="15" t="s">
        <v>25</v>
      </c>
      <c r="E25" s="18">
        <f>ROUNDDOWN(IF($C$6&lt;30,0,IF(IF($C$6&gt;=500,$C$6*$K$5,$C$6*$K$6+20)&gt;100,100*E13,IF($C$6&gt;=500,$C$6*$K$5,$C$6*$K$6+20)*E13)),0)</f>
        <v>44</v>
      </c>
      <c r="F25" s="18">
        <f>ROUNDDOWN(IF($C$6&lt;30,0,IF(IF($C$6&gt;=500,$C$6*$K$5,$C$6*$K$6+20)&gt;100,100*F13,IF($C$6&gt;=500,$C$6*$K$5,$C$6*$K$6+20)*F13)),0)</f>
        <v>44</v>
      </c>
      <c r="G25" s="18">
        <f>ROUNDDOWN(IF($C$6&lt;30,0,IF(IF($C$6&gt;=500,$C$6*$K$5,$C$6*$K$6+20)&gt;100,100*G13,IF($C$6&gt;=500,$C$6*$K$5,$C$6*$K$6+20)*G13)),0)</f>
        <v>44</v>
      </c>
      <c r="H25" s="18">
        <f>ROUNDDOWN(IF($C$6&lt;30,0,IF(IF($C$6&gt;=500,$C$6*$K$5,$C$6*$K$6+20)&gt;100,100*H13,IF($C$6&gt;=500,$C$6*$K$5,$C$6*$K$6+20)*H13)),0)</f>
        <v>44</v>
      </c>
      <c r="I25" s="18">
        <f>ROUNDDOWN(IF($C$6&lt;30,0,IF(IF($C$6&gt;=500,$C$6*$K$5,$C$6*$K$6+20)&gt;100,100*I13,IF($C$6&gt;=500,$C$6*$K$5,$C$6*$K$6+20)*I13)),0)</f>
        <v>44</v>
      </c>
      <c r="J25" s="18">
        <f>ROUNDDOWN(IF($C$6&lt;30,0,IF(IF($C$6&gt;=500,$C$6*$K$5,$C$6*$K$6+20)&gt;100,100*J13,IF($C$6&gt;=500,$C$6*$K$5,$C$6*$K$6+20)*J13)),0)</f>
        <v>44</v>
      </c>
      <c r="K25" s="18">
        <f>ROUNDDOWN(IF($C$6&lt;30,0,IF(IF($C$6&gt;=500,$C$6*$K$5,$C$6*$K$6+20)&gt;100,100*K13,IF($C$6&gt;=500,$C$6*$K$5,$C$6*$K$6+20)*K13)),0)</f>
        <v>44</v>
      </c>
      <c r="L25" s="18">
        <f>ROUNDDOWN(IF($C$6&lt;30,0,IF(IF($C$6&gt;=500,$C$6*$K$5,$C$6*$K$6+20)&gt;100,100*L13,IF($C$6&gt;=500,$C$6*$K$5,$C$6*$K$6+20)*L13)),0)</f>
        <v>88</v>
      </c>
      <c r="M25" s="20">
        <f>SUM(E25:L25)</f>
        <v>396</v>
      </c>
    </row>
    <row r="26" spans="1:13" ht="30" hidden="1" customHeight="1" outlineLevel="1" thickTop="1">
      <c r="A26" s="205"/>
      <c r="B26" s="170"/>
      <c r="C26" s="188"/>
      <c r="D26" s="15" t="s">
        <v>26</v>
      </c>
      <c r="E26" s="18">
        <f>ROUNDDOWN(IF($C$6&lt;30,0,IF(IF($C$6&gt;=500,$C$6*$K$5,$C$6*$K$6+20)&gt;100,100*E14,IF($C$6&gt;=500,$C$6*$K$5,$C$6*$K$6+20)*E14)),0)</f>
        <v>44</v>
      </c>
      <c r="F26" s="18">
        <f>ROUNDDOWN(IF($C$6&lt;30,0,IF(IF($C$6&gt;=500,$C$6*$K$5,$C$6*$K$6+20)&gt;100,100*F14,IF($C$6&gt;=500,$C$6*$K$5,$C$6*$K$6+20)*F14)),0)</f>
        <v>44</v>
      </c>
      <c r="G26" s="18">
        <f>ROUNDDOWN(IF($C$6&lt;30,0,IF(IF($C$6&gt;=500,$C$6*$K$5,$C$6*$K$6+20)&gt;100,100*G14,IF($C$6&gt;=500,$C$6*$K$5,$C$6*$K$6+20)*G14)),0)</f>
        <v>44</v>
      </c>
      <c r="H26" s="18">
        <f>ROUNDDOWN(IF($C$6&lt;30,0,IF(IF($C$6&gt;=500,$C$6*$K$5,$C$6*$K$6+20)&gt;100,100*H14,IF($C$6&gt;=500,$C$6*$K$5,$C$6*$K$6+20)*H14)),0)</f>
        <v>44</v>
      </c>
      <c r="I26" s="18">
        <f>ROUNDDOWN(IF($C$6&lt;30,0,IF(IF($C$6&gt;=500,$C$6*$K$5,$C$6*$K$6+20)&gt;100,100*I14,IF($C$6&gt;=500,$C$6*$K$5,$C$6*$K$6+20)*I14)),0)</f>
        <v>88</v>
      </c>
      <c r="J26" s="18">
        <f>ROUNDDOWN(IF($C$6&lt;30,0,IF(IF($C$6&gt;=500,$C$6*$K$5,$C$6*$K$6+20)&gt;100,100*J14,IF($C$6&gt;=500,$C$6*$K$5,$C$6*$K$6+20)*J14)),0)</f>
        <v>88</v>
      </c>
      <c r="K26" s="18">
        <f>ROUNDDOWN(IF($C$6&lt;30,0,IF(IF($C$6&gt;=500,$C$6*$K$5,$C$6*$K$6+20)&gt;100,100*K14,IF($C$6&gt;=500,$C$6*$K$5,$C$6*$K$6+20)*K14)),0)</f>
        <v>88</v>
      </c>
      <c r="L26" s="18">
        <f>ROUNDDOWN(IF($C$6&lt;30,0,IF(IF($C$6&gt;=500,$C$6*$K$5,$C$6*$K$6+20)&gt;100,100*L14,IF($C$6&gt;=500,$C$6*$K$5,$C$6*$K$6+20)*L14)),0)</f>
        <v>88</v>
      </c>
      <c r="M26" s="20">
        <f>SUM(E26:L26)</f>
        <v>528</v>
      </c>
    </row>
    <row r="27" spans="1:13" ht="30" customHeight="1" collapsed="1" thickTop="1">
      <c r="A27" s="197" t="s">
        <v>27</v>
      </c>
      <c r="B27" s="199" t="s">
        <v>28</v>
      </c>
      <c r="C27" s="203" t="s">
        <v>29</v>
      </c>
      <c r="D27" s="204"/>
      <c r="E27" s="19">
        <f t="shared" ref="E27:K27" si="2">SUM(E23,E25)</f>
        <v>132</v>
      </c>
      <c r="F27" s="19">
        <f>SUM(F23,F25)</f>
        <v>132</v>
      </c>
      <c r="G27" s="19">
        <f t="shared" si="2"/>
        <v>132</v>
      </c>
      <c r="H27" s="19">
        <f t="shared" si="2"/>
        <v>132</v>
      </c>
      <c r="I27" s="19">
        <f>SUM(I23,I25)</f>
        <v>132</v>
      </c>
      <c r="J27" s="19">
        <f t="shared" si="2"/>
        <v>132</v>
      </c>
      <c r="K27" s="19">
        <f t="shared" si="2"/>
        <v>132</v>
      </c>
      <c r="L27" s="19">
        <f>SUM(L23,L25)</f>
        <v>264</v>
      </c>
      <c r="M27" s="20">
        <f>SUM(E27:L27)</f>
        <v>1188</v>
      </c>
    </row>
    <row r="28" spans="1:13" ht="30" customHeight="1" thickBot="1">
      <c r="A28" s="198"/>
      <c r="B28" s="200"/>
      <c r="C28" s="201" t="s">
        <v>30</v>
      </c>
      <c r="D28" s="202"/>
      <c r="E28" s="21">
        <f t="shared" ref="E28:K28" si="3">SUM(E23:E24,E25:E26)</f>
        <v>264</v>
      </c>
      <c r="F28" s="21">
        <f>SUM(F23:F24,F25:F26)</f>
        <v>264</v>
      </c>
      <c r="G28" s="21">
        <f t="shared" si="3"/>
        <v>264</v>
      </c>
      <c r="H28" s="21">
        <f t="shared" si="3"/>
        <v>264</v>
      </c>
      <c r="I28" s="21">
        <f>SUM(I23:I24,I25:I26)</f>
        <v>396</v>
      </c>
      <c r="J28" s="21">
        <f t="shared" si="3"/>
        <v>396</v>
      </c>
      <c r="K28" s="21">
        <f t="shared" si="3"/>
        <v>396</v>
      </c>
      <c r="L28" s="21">
        <f>SUM(L23:L24,L25:L26)</f>
        <v>528</v>
      </c>
      <c r="M28" s="22">
        <f>SUM(E28:L28)</f>
        <v>2772</v>
      </c>
    </row>
  </sheetData>
  <mergeCells count="28">
    <mergeCell ref="C25:C26"/>
    <mergeCell ref="A27:A28"/>
    <mergeCell ref="B27:B28"/>
    <mergeCell ref="C28:D28"/>
    <mergeCell ref="C27:D27"/>
    <mergeCell ref="A23:A26"/>
    <mergeCell ref="B23:B26"/>
    <mergeCell ref="C23:C24"/>
    <mergeCell ref="C21:D21"/>
    <mergeCell ref="A21:A22"/>
    <mergeCell ref="B21:B22"/>
    <mergeCell ref="C22:D22"/>
    <mergeCell ref="A1:M1"/>
    <mergeCell ref="A2:M2"/>
    <mergeCell ref="C16:C17"/>
    <mergeCell ref="B20:D20"/>
    <mergeCell ref="A16:A19"/>
    <mergeCell ref="B16:B19"/>
    <mergeCell ref="C18:C19"/>
    <mergeCell ref="B15:D15"/>
    <mergeCell ref="E8:J8"/>
    <mergeCell ref="K8:L8"/>
    <mergeCell ref="M8:M9"/>
    <mergeCell ref="A10:D10"/>
    <mergeCell ref="A11:A14"/>
    <mergeCell ref="B11:B14"/>
    <mergeCell ref="C11:C12"/>
    <mergeCell ref="C13:C14"/>
  </mergeCells>
  <phoneticPr fontId="4"/>
  <pageMargins left="0.7" right="0.7" top="0.75" bottom="0.75" header="0.3" footer="0.3"/>
  <pageSetup paperSize="9" scale="72" orientation="landscape" r:id="rId1"/>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収支計画書</vt:lpstr>
      <vt:lpstr>収支計画書_詳細</vt:lpstr>
      <vt:lpstr>収支計画書!Print_Area</vt:lpstr>
      <vt:lpstr>収支計画書_詳細!Print_Area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 Nakadozono</dc:creator>
  <cp:lastModifiedBy>Sakura Nakadozono</cp:lastModifiedBy>
  <cp:lastPrinted>2020-04-27T00:55:33Z</cp:lastPrinted>
  <dcterms:created xsi:type="dcterms:W3CDTF">2020-04-14T01:58:47Z</dcterms:created>
  <dcterms:modified xsi:type="dcterms:W3CDTF">2020-05-01T04:50:51Z</dcterms:modified>
</cp:coreProperties>
</file>