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G:\共有ドライブ\JP Cons CABINET OFFICE - Government of Japan\２.Job\Y037_先導的人材マッチング事業\２.作業資料\01_公募及び説明会の開催\01_公募関連資料(HP公開)\第二次公募\"/>
    </mc:Choice>
  </mc:AlternateContent>
  <xr:revisionPtr revIDLastSave="0" documentId="13_ncr:1_{7F94D21A-BE4E-43A6-BD2C-C21322BA0FBC}" xr6:coauthVersionLast="45" xr6:coauthVersionMax="45" xr10:uidLastSave="{00000000-0000-0000-0000-000000000000}"/>
  <bookViews>
    <workbookView xWindow="870" yWindow="-120" windowWidth="28050" windowHeight="16440" xr2:uid="{11696CE1-6769-479C-9894-C73B49A8B339}"/>
  </bookViews>
  <sheets>
    <sheet name="収支計画書" sheetId="2" r:id="rId1"/>
    <sheet name="収支計画書_詳細" sheetId="1" r:id="rId2"/>
    <sheet name="前年度収支計画記載書" sheetId="5" r:id="rId3"/>
    <sheet name="収支計画に係るグラフ" sheetId="4" r:id="rId4"/>
  </sheets>
  <definedNames>
    <definedName name="_xlnm.Print_Area" localSheetId="3">収支計画に係るグラフ!$A$1:$AG$58</definedName>
    <definedName name="_xlnm.Print_Area" localSheetId="0">収支計画書!$A$1:$M$52</definedName>
    <definedName name="_xlnm.Print_Area" localSheetId="1">収支計画書_詳細!$A$1:$Q$30</definedName>
    <definedName name="_xlnm.Print_Area" localSheetId="2">前年度収支計画記載書!$A$1:$Q$44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26" i="1" l="1"/>
  <c r="W25" i="1"/>
  <c r="W27" i="1"/>
  <c r="P44" i="5"/>
  <c r="P43" i="5"/>
  <c r="P42" i="5"/>
  <c r="O44" i="5"/>
  <c r="O43" i="5"/>
  <c r="O42" i="5"/>
  <c r="N44" i="5"/>
  <c r="N43" i="5"/>
  <c r="N42" i="5"/>
  <c r="M44" i="5"/>
  <c r="M43" i="5"/>
  <c r="M42" i="5"/>
  <c r="L44" i="5"/>
  <c r="L43" i="5"/>
  <c r="L42" i="5"/>
  <c r="K44" i="5"/>
  <c r="K43" i="5"/>
  <c r="K42" i="5"/>
  <c r="J44" i="5"/>
  <c r="J43" i="5"/>
  <c r="J42" i="5"/>
  <c r="I44" i="5"/>
  <c r="I43" i="5"/>
  <c r="I42" i="5"/>
  <c r="H44" i="5"/>
  <c r="H43" i="5"/>
  <c r="H42" i="5"/>
  <c r="G44" i="5"/>
  <c r="G43" i="5"/>
  <c r="G42" i="5"/>
  <c r="F44" i="5"/>
  <c r="F43" i="5"/>
  <c r="F42" i="5"/>
  <c r="P41" i="5"/>
  <c r="P40" i="5"/>
  <c r="P39" i="5"/>
  <c r="P38" i="5"/>
  <c r="P37" i="5"/>
  <c r="P36" i="5"/>
  <c r="P35" i="5"/>
  <c r="P34" i="5"/>
  <c r="P33" i="5"/>
  <c r="P32" i="5"/>
  <c r="O41" i="5"/>
  <c r="N41" i="5"/>
  <c r="M41" i="5"/>
  <c r="L41" i="5"/>
  <c r="K41" i="5"/>
  <c r="J41" i="5"/>
  <c r="I41" i="5"/>
  <c r="H41" i="5"/>
  <c r="G41" i="5"/>
  <c r="F41" i="5"/>
  <c r="O40" i="5"/>
  <c r="O39" i="5"/>
  <c r="N40" i="5"/>
  <c r="N39" i="5"/>
  <c r="M40" i="5"/>
  <c r="M39" i="5"/>
  <c r="L40" i="5"/>
  <c r="L39" i="5"/>
  <c r="K40" i="5"/>
  <c r="K39" i="5"/>
  <c r="J40" i="5"/>
  <c r="J39" i="5"/>
  <c r="J37" i="5"/>
  <c r="J36" i="5"/>
  <c r="I40" i="5"/>
  <c r="I39" i="5"/>
  <c r="H40" i="5"/>
  <c r="H39" i="5"/>
  <c r="G40" i="5"/>
  <c r="G39" i="5"/>
  <c r="F40" i="5"/>
  <c r="F39" i="5"/>
  <c r="O38" i="5"/>
  <c r="N38" i="5"/>
  <c r="M38" i="5"/>
  <c r="L38" i="5"/>
  <c r="K38" i="5"/>
  <c r="J38" i="5"/>
  <c r="I38" i="5"/>
  <c r="H38" i="5"/>
  <c r="G38" i="5"/>
  <c r="F38" i="5"/>
  <c r="O37" i="5"/>
  <c r="N37" i="5"/>
  <c r="M37" i="5"/>
  <c r="L37" i="5"/>
  <c r="K37" i="5"/>
  <c r="I37" i="5"/>
  <c r="H37" i="5"/>
  <c r="G37" i="5"/>
  <c r="F37" i="5"/>
  <c r="O36" i="5"/>
  <c r="N36" i="5"/>
  <c r="M36" i="5"/>
  <c r="L36" i="5"/>
  <c r="K36" i="5"/>
  <c r="I36" i="5"/>
  <c r="H36" i="5"/>
  <c r="G36" i="5"/>
  <c r="F36" i="5"/>
  <c r="P22" i="5"/>
  <c r="P21" i="5"/>
  <c r="P20" i="5"/>
  <c r="P19" i="5"/>
  <c r="P18" i="5"/>
  <c r="P17" i="5"/>
  <c r="P16" i="5"/>
  <c r="P15" i="5"/>
  <c r="P14" i="5"/>
  <c r="O22" i="5"/>
  <c r="O21" i="5"/>
  <c r="O20" i="5"/>
  <c r="N22" i="5"/>
  <c r="N21" i="5"/>
  <c r="N20" i="5"/>
  <c r="M22" i="5"/>
  <c r="M21" i="5"/>
  <c r="M20" i="5"/>
  <c r="L22" i="5"/>
  <c r="L21" i="5"/>
  <c r="L20" i="5"/>
  <c r="K22" i="5"/>
  <c r="K21" i="5"/>
  <c r="K20" i="5"/>
  <c r="J22" i="5"/>
  <c r="J21" i="5"/>
  <c r="J20" i="5"/>
  <c r="I22" i="5"/>
  <c r="I21" i="5"/>
  <c r="I20" i="5"/>
  <c r="H22" i="5"/>
  <c r="H21" i="5"/>
  <c r="H20" i="5"/>
  <c r="G22" i="5"/>
  <c r="G21" i="5"/>
  <c r="G20" i="5"/>
  <c r="F22" i="5"/>
  <c r="F21" i="5"/>
  <c r="F20" i="5"/>
  <c r="O19" i="5"/>
  <c r="N19" i="5"/>
  <c r="M19" i="5"/>
  <c r="L19" i="5"/>
  <c r="K19" i="5"/>
  <c r="J19" i="5"/>
  <c r="I19" i="5"/>
  <c r="H19" i="5"/>
  <c r="G19" i="5"/>
  <c r="F19" i="5"/>
  <c r="O16" i="5"/>
  <c r="N16" i="5"/>
  <c r="M16" i="5"/>
  <c r="L16" i="5"/>
  <c r="K16" i="5"/>
  <c r="J16" i="5"/>
  <c r="I16" i="5"/>
  <c r="H16" i="5"/>
  <c r="G16" i="5"/>
  <c r="F16" i="5"/>
  <c r="P30" i="1"/>
  <c r="O30" i="1"/>
  <c r="N30" i="1"/>
  <c r="M30" i="1"/>
  <c r="L30" i="1"/>
  <c r="K30" i="1"/>
  <c r="J30" i="1"/>
  <c r="I30" i="1"/>
  <c r="O29" i="1"/>
  <c r="N29" i="1"/>
  <c r="M29" i="1"/>
  <c r="L29" i="1"/>
  <c r="K29" i="1"/>
  <c r="J29" i="1"/>
  <c r="I29" i="1"/>
  <c r="P29" i="1"/>
  <c r="P28" i="1"/>
  <c r="O28" i="1"/>
  <c r="N28" i="1"/>
  <c r="M28" i="1"/>
  <c r="L28" i="1"/>
  <c r="K28" i="1"/>
  <c r="I28" i="1"/>
  <c r="J28" i="1"/>
  <c r="O27" i="1"/>
  <c r="N27" i="1"/>
  <c r="M27" i="1"/>
  <c r="L27" i="1"/>
  <c r="K27" i="1"/>
  <c r="J27" i="1"/>
  <c r="I27" i="1"/>
  <c r="P26" i="1"/>
  <c r="P25" i="1"/>
  <c r="O26" i="1"/>
  <c r="O25" i="1"/>
  <c r="N26" i="1"/>
  <c r="N25" i="1"/>
  <c r="M26" i="1"/>
  <c r="M25" i="1"/>
  <c r="L26" i="1"/>
  <c r="L25" i="1"/>
  <c r="K26" i="1"/>
  <c r="K25" i="1"/>
  <c r="J26" i="1"/>
  <c r="J25" i="1"/>
  <c r="I26" i="1"/>
  <c r="I25" i="1"/>
  <c r="O23" i="1"/>
  <c r="N23" i="1"/>
  <c r="M23" i="1"/>
  <c r="L23" i="1"/>
  <c r="K23" i="1"/>
  <c r="J23" i="1"/>
  <c r="I23" i="1"/>
  <c r="P24" i="1"/>
  <c r="P22" i="1"/>
  <c r="P21" i="1"/>
  <c r="P20" i="1"/>
  <c r="P19" i="1"/>
  <c r="P18" i="1"/>
  <c r="P17" i="1"/>
  <c r="P16" i="1"/>
  <c r="O19" i="1"/>
  <c r="N19" i="1"/>
  <c r="M19" i="1"/>
  <c r="L19" i="1"/>
  <c r="K19" i="1"/>
  <c r="J19" i="1"/>
  <c r="I19" i="1"/>
  <c r="K52" i="2"/>
  <c r="L51" i="2"/>
  <c r="L50" i="2"/>
  <c r="F52" i="2"/>
  <c r="G51" i="2"/>
  <c r="G50" i="2"/>
  <c r="C37" i="2"/>
  <c r="C40" i="2"/>
  <c r="C41" i="2"/>
  <c r="C39" i="2"/>
  <c r="C38" i="2"/>
  <c r="I40" i="2"/>
  <c r="D40" i="2"/>
  <c r="I37" i="2"/>
  <c r="D37" i="2"/>
  <c r="C9" i="2"/>
  <c r="C36" i="2"/>
  <c r="C35" i="2"/>
  <c r="C34" i="2"/>
  <c r="C33" i="2"/>
  <c r="C32" i="2"/>
  <c r="K31" i="2"/>
  <c r="M30" i="2"/>
  <c r="M29" i="2"/>
  <c r="M28" i="2"/>
  <c r="M27" i="2"/>
  <c r="M26" i="2"/>
  <c r="M25" i="2"/>
  <c r="M24" i="2"/>
  <c r="M23" i="2"/>
  <c r="M22" i="2"/>
  <c r="M21" i="2"/>
  <c r="M20" i="2"/>
  <c r="M19" i="2"/>
  <c r="M18" i="2"/>
  <c r="M17" i="2"/>
  <c r="M16" i="2"/>
  <c r="M15" i="2"/>
  <c r="M14" i="2"/>
  <c r="M13" i="2"/>
  <c r="M12" i="2"/>
  <c r="M11" i="2"/>
  <c r="F31" i="2"/>
  <c r="H30" i="2"/>
  <c r="H29" i="2"/>
  <c r="H28" i="2"/>
  <c r="H27" i="2"/>
  <c r="H26" i="2"/>
  <c r="H25" i="2"/>
  <c r="H24" i="2"/>
  <c r="H23" i="2"/>
  <c r="H22" i="2"/>
  <c r="H21" i="2"/>
  <c r="H20" i="2"/>
  <c r="H19" i="2"/>
  <c r="H18" i="2"/>
  <c r="H17" i="2"/>
  <c r="H16" i="2"/>
  <c r="H15" i="2"/>
  <c r="H14" i="2"/>
  <c r="H13" i="2"/>
  <c r="H12" i="2"/>
  <c r="H11" i="2"/>
  <c r="P27" i="1" l="1"/>
  <c r="P23" i="1"/>
  <c r="C9" i="1" l="1"/>
  <c r="T27" i="5" l="1"/>
  <c r="T26" i="5"/>
  <c r="T15" i="5"/>
  <c r="T14" i="5"/>
  <c r="T17" i="1"/>
  <c r="U17" i="1" s="1"/>
  <c r="AM27" i="5" l="1"/>
  <c r="AK27" i="5"/>
  <c r="AI27" i="5"/>
  <c r="AG27" i="5"/>
  <c r="AE27" i="5"/>
  <c r="AC27" i="5"/>
  <c r="AA27" i="5"/>
  <c r="Y27" i="5"/>
  <c r="W27" i="5"/>
  <c r="W26" i="5"/>
  <c r="U27" i="5"/>
  <c r="AM26" i="5"/>
  <c r="AK26" i="5"/>
  <c r="AI26" i="5"/>
  <c r="AG26" i="5"/>
  <c r="AE26" i="5"/>
  <c r="AC26" i="5"/>
  <c r="AA26" i="5"/>
  <c r="Y26" i="5"/>
  <c r="U26" i="5"/>
  <c r="V27" i="5"/>
  <c r="X27" i="5" s="1"/>
  <c r="Z27" i="5" s="1"/>
  <c r="AB27" i="5" s="1"/>
  <c r="AD27" i="5" s="1"/>
  <c r="AF27" i="5" s="1"/>
  <c r="AH27" i="5" s="1"/>
  <c r="AJ27" i="5" s="1"/>
  <c r="AL27" i="5" s="1"/>
  <c r="V26" i="5"/>
  <c r="X26" i="5" s="1"/>
  <c r="Z26" i="5" s="1"/>
  <c r="AB26" i="5" s="1"/>
  <c r="AD26" i="5" s="1"/>
  <c r="W28" i="5"/>
  <c r="U28" i="5"/>
  <c r="T18" i="1"/>
  <c r="V14" i="5"/>
  <c r="U20" i="5"/>
  <c r="AM15" i="5"/>
  <c r="AM14" i="5"/>
  <c r="AD28" i="5" l="1"/>
  <c r="AF26" i="5"/>
  <c r="AH26" i="5" s="1"/>
  <c r="AJ26" i="5" s="1"/>
  <c r="AL26" i="5" s="1"/>
  <c r="AL28" i="5" s="1"/>
  <c r="AM28" i="5"/>
  <c r="AB28" i="5"/>
  <c r="Z28" i="5"/>
  <c r="X28" i="5"/>
  <c r="V28" i="5"/>
  <c r="T28" i="5"/>
  <c r="X14" i="5"/>
  <c r="Z14" i="5" s="1"/>
  <c r="AB14" i="5" s="1"/>
  <c r="AD14" i="5" s="1"/>
  <c r="AF14" i="5" s="1"/>
  <c r="AH14" i="5" s="1"/>
  <c r="AJ14" i="5" s="1"/>
  <c r="V15" i="5"/>
  <c r="X15" i="5" s="1"/>
  <c r="Z15" i="5" s="1"/>
  <c r="AB15" i="5" s="1"/>
  <c r="AD15" i="5" s="1"/>
  <c r="AF15" i="5" s="1"/>
  <c r="AH15" i="5" s="1"/>
  <c r="AJ15" i="5" s="1"/>
  <c r="AL15" i="5" s="1"/>
  <c r="T16" i="5"/>
  <c r="U14" i="5"/>
  <c r="U16" i="5" s="1"/>
  <c r="U15" i="5"/>
  <c r="W15" i="5" s="1"/>
  <c r="Y15" i="5" s="1"/>
  <c r="AA15" i="5" s="1"/>
  <c r="AC15" i="5" s="1"/>
  <c r="AE15" i="5" s="1"/>
  <c r="AG15" i="5" s="1"/>
  <c r="AI15" i="5" s="1"/>
  <c r="AK15" i="5" s="1"/>
  <c r="AF28" i="5" l="1"/>
  <c r="AH28" i="5"/>
  <c r="AJ28" i="5"/>
  <c r="Y28" i="5"/>
  <c r="AL14" i="5"/>
  <c r="AL16" i="5" s="1"/>
  <c r="AJ16" i="5"/>
  <c r="W14" i="5"/>
  <c r="W16" i="5" s="1"/>
  <c r="AA28" i="5" l="1"/>
  <c r="Y14" i="5"/>
  <c r="Y16" i="5" s="1"/>
  <c r="V16" i="5"/>
  <c r="AC28" i="5" l="1"/>
  <c r="AA14" i="5"/>
  <c r="AA16" i="5" s="1"/>
  <c r="X16" i="5"/>
  <c r="AE28" i="5" l="1"/>
  <c r="AC14" i="5"/>
  <c r="AE14" i="5" s="1"/>
  <c r="Z16" i="5"/>
  <c r="AG28" i="5" l="1"/>
  <c r="AC16" i="5"/>
  <c r="AB16" i="5"/>
  <c r="AE16" i="5"/>
  <c r="AG14" i="5"/>
  <c r="AI28" i="5" l="1"/>
  <c r="AI14" i="5"/>
  <c r="AG16" i="5"/>
  <c r="AD16" i="5"/>
  <c r="T19" i="1"/>
  <c r="U21" i="5"/>
  <c r="W20" i="5"/>
  <c r="T25" i="1"/>
  <c r="C10" i="1"/>
  <c r="T28" i="1" l="1"/>
  <c r="T21" i="5"/>
  <c r="V21" i="5" s="1"/>
  <c r="Y20" i="5"/>
  <c r="W22" i="5"/>
  <c r="W21" i="5"/>
  <c r="Y21" i="5" s="1"/>
  <c r="AA21" i="5" s="1"/>
  <c r="AC21" i="5" s="1"/>
  <c r="AE21" i="5" s="1"/>
  <c r="AG21" i="5" s="1"/>
  <c r="AI21" i="5" s="1"/>
  <c r="AK21" i="5" s="1"/>
  <c r="AM21" i="5" s="1"/>
  <c r="U22" i="5"/>
  <c r="AK28" i="5"/>
  <c r="AH16" i="5"/>
  <c r="AF16" i="5"/>
  <c r="AK14" i="5"/>
  <c r="AI16" i="5"/>
  <c r="U18" i="1"/>
  <c r="V17" i="1"/>
  <c r="AA20" i="5" l="1"/>
  <c r="Y22" i="5"/>
  <c r="X21" i="5"/>
  <c r="V18" i="1"/>
  <c r="W18" i="1" s="1"/>
  <c r="X18" i="1" s="1"/>
  <c r="Y18" i="1" s="1"/>
  <c r="Z18" i="1" s="1"/>
  <c r="AA18" i="1" s="1"/>
  <c r="AB18" i="1" s="1"/>
  <c r="AC18" i="1" s="1"/>
  <c r="U19" i="1"/>
  <c r="W17" i="1"/>
  <c r="W19" i="1" s="1"/>
  <c r="AK16" i="5"/>
  <c r="AM16" i="5"/>
  <c r="AC20" i="5" l="1"/>
  <c r="AA22" i="5"/>
  <c r="T20" i="5"/>
  <c r="Z21" i="5"/>
  <c r="V19" i="1"/>
  <c r="X17" i="1"/>
  <c r="X19" i="1" s="1"/>
  <c r="AC22" i="5" l="1"/>
  <c r="AE20" i="5"/>
  <c r="V20" i="5"/>
  <c r="T22" i="5"/>
  <c r="AB21" i="5"/>
  <c r="Y17" i="1"/>
  <c r="Y19" i="1" s="1"/>
  <c r="AE22" i="5" l="1"/>
  <c r="AG20" i="5"/>
  <c r="X20" i="5"/>
  <c r="V22" i="5"/>
  <c r="AD21" i="5"/>
  <c r="Z17" i="1"/>
  <c r="Z19" i="1" s="1"/>
  <c r="AA17" i="1"/>
  <c r="AA19" i="1" s="1"/>
  <c r="AI20" i="5" l="1"/>
  <c r="AG22" i="5"/>
  <c r="Z20" i="5"/>
  <c r="X22" i="5"/>
  <c r="AF21" i="5"/>
  <c r="AB17" i="1"/>
  <c r="AB19" i="1" s="1"/>
  <c r="AK20" i="5" l="1"/>
  <c r="AI22" i="5"/>
  <c r="AB20" i="5"/>
  <c r="Z22" i="5"/>
  <c r="AH21" i="5"/>
  <c r="AC17" i="1"/>
  <c r="AC19" i="1" s="1"/>
  <c r="AM20" i="5" l="1"/>
  <c r="AM22" i="5" s="1"/>
  <c r="AK22" i="5"/>
  <c r="AD20" i="5"/>
  <c r="AB22" i="5"/>
  <c r="AJ21" i="5"/>
  <c r="AF20" i="5" l="1"/>
  <c r="AD22" i="5"/>
  <c r="AL21" i="5"/>
  <c r="AH20" i="5" l="1"/>
  <c r="AF22" i="5"/>
  <c r="AJ20" i="5" l="1"/>
  <c r="AH22" i="5"/>
  <c r="U25" i="1"/>
  <c r="T26" i="1"/>
  <c r="T27" i="1" s="1"/>
  <c r="AL20" i="5" l="1"/>
  <c r="AL22" i="5" s="1"/>
  <c r="AJ22" i="5"/>
  <c r="T29" i="1"/>
  <c r="U26" i="1"/>
  <c r="V26" i="1" s="1"/>
  <c r="V25" i="1"/>
  <c r="U28" i="1"/>
  <c r="U27" i="1" l="1"/>
  <c r="V27" i="1"/>
  <c r="V28" i="1"/>
  <c r="T30" i="1"/>
  <c r="U29" i="1"/>
  <c r="V29" i="1" s="1"/>
  <c r="U30" i="1" l="1"/>
  <c r="W28" i="1"/>
  <c r="V30" i="1"/>
  <c r="X25" i="1"/>
  <c r="X28" i="1" l="1"/>
  <c r="Y25" i="1" l="1"/>
  <c r="Z25" i="1" s="1"/>
  <c r="Y28" i="1"/>
  <c r="X26" i="1" l="1"/>
  <c r="W29" i="1"/>
  <c r="Z28" i="1"/>
  <c r="AA25" i="1"/>
  <c r="C50" i="2"/>
  <c r="X29" i="1" l="1"/>
  <c r="W30" i="1"/>
  <c r="Y26" i="1"/>
  <c r="X27" i="1"/>
  <c r="AB25" i="1"/>
  <c r="AA28" i="1"/>
  <c r="Z26" i="1" l="1"/>
  <c r="Y27" i="1"/>
  <c r="Y29" i="1"/>
  <c r="X30" i="1"/>
  <c r="AB28" i="1"/>
  <c r="AC25" i="1"/>
  <c r="Z29" i="1" l="1"/>
  <c r="Y30" i="1"/>
  <c r="AA26" i="1"/>
  <c r="Z27" i="1"/>
  <c r="AC28" i="1"/>
  <c r="AB26" i="1" l="1"/>
  <c r="AA27" i="1"/>
  <c r="AA29" i="1"/>
  <c r="Z30" i="1"/>
  <c r="AB29" i="1" l="1"/>
  <c r="AA30" i="1"/>
  <c r="AC26" i="1"/>
  <c r="AC27" i="1" s="1"/>
  <c r="AB27" i="1"/>
  <c r="AC29" i="1" l="1"/>
  <c r="AC30" i="1" s="1"/>
  <c r="AB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Atsushi Senga</author>
    <author>Shin Hanashita</author>
  </authors>
  <commentList>
    <comment ref="D8" authorId="0" shapeId="0" xr:uid="{6471078F-A2FE-4AF9-A7D5-F048D51FAF4A}">
      <text>
        <r>
          <rPr>
            <sz val="10.5"/>
            <color indexed="81"/>
            <rFont val="游明朝 Demibold"/>
            <family val="1"/>
            <charset val="128"/>
          </rPr>
          <t>専従者、兼務者の定義は以下を参考にしてください
専従者：勤務時間帯において、本事業に係る業務にのみ従事している者(勤務時間において概算で８割以上の時間を投入)
兼務者：勤務時間帯において、職種以外の職務に同時並行的に基準以上従事している者(勤務時間において概算で２割以上８割未満の時間を投入)</t>
        </r>
      </text>
    </comment>
    <comment ref="B17" authorId="1" shapeId="0" xr:uid="{59F2FBD6-F8DF-4088-96A5-BEDF6C317FD9}">
      <text>
        <r>
          <rPr>
            <sz val="10.5"/>
            <color indexed="81"/>
            <rFont val="游明朝 Demibold"/>
            <family val="1"/>
            <charset val="128"/>
          </rPr>
          <t>令和２年度 先導的人材マッチング事業(補助対象期間：令和３年７月頃から令和４年１月頃)において、概ね成約が見込まれる(成約確度50%以上)予定人数を記入してください
※令和元年度 先導的人材マッチング事業(補助対象期間：交付決定日から令和３年２月７日)における、成約確度A＋Bに相当
※令和元年度 先導的人材マッチングの間接補助事業者は、その実績を踏まえて、記入してください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Shin Hanashita</author>
  </authors>
  <commentList>
    <comment ref="B14" authorId="0" shapeId="0" xr:uid="{B7B95A74-DCF1-415A-A33E-E1DD99E4DC30}">
      <text>
        <r>
          <rPr>
            <sz val="10.5"/>
            <color indexed="81"/>
            <rFont val="游明朝 Demibold"/>
            <family val="1"/>
            <charset val="128"/>
          </rPr>
          <t>令和元年度 先導的人材マッチング事業(補助対象期間：交付決定日から令和３年２月７日)において、補助金交付対象として認められた成約件数を記入してください
(「成約件数に基づく補助金額(万円)」も同様)</t>
        </r>
      </text>
    </comment>
    <comment ref="B32" authorId="0" shapeId="0" xr:uid="{2258FCDF-F155-4A9E-9E75-34BD8BEF967E}">
      <text>
        <r>
          <rPr>
            <b/>
            <sz val="10.5"/>
            <color indexed="81"/>
            <rFont val="游明朝 Demibold"/>
            <family val="1"/>
            <charset val="128"/>
          </rPr>
          <t>令和元年度 先導的人材マッチング事業(補助対象期間：交付決定日から令和３年２月７日)の応募時に、計画していた予定人数を記入してください
なお確度の目安は以下を参考にしてください
A: 成約可能性が非常に高い(81％～)
B: 概ね成約可能(50％～80％)</t>
        </r>
      </text>
    </comment>
  </commentList>
</comments>
</file>

<file path=xl/sharedStrings.xml><?xml version="1.0" encoding="utf-8"?>
<sst xmlns="http://schemas.openxmlformats.org/spreadsheetml/2006/main" count="409" uniqueCount="155">
  <si>
    <t>・補助金対象の想定理論年収(平均)</t>
    <rPh sb="1" eb="4">
      <t>ホジョキン</t>
    </rPh>
    <rPh sb="4" eb="6">
      <t>タイショウ</t>
    </rPh>
    <rPh sb="7" eb="9">
      <t>ソウテイ</t>
    </rPh>
    <rPh sb="9" eb="11">
      <t>リロン</t>
    </rPh>
    <rPh sb="11" eb="13">
      <t>ネンシュウ</t>
    </rPh>
    <rPh sb="14" eb="16">
      <t>ヘイキン</t>
    </rPh>
    <phoneticPr fontId="5"/>
  </si>
  <si>
    <t>常勤雇用</t>
    <rPh sb="0" eb="2">
      <t>ジョウキン</t>
    </rPh>
    <rPh sb="2" eb="4">
      <t>コヨウ</t>
    </rPh>
    <phoneticPr fontId="5"/>
  </si>
  <si>
    <t>理論年収500万円以上の人材</t>
    <rPh sb="0" eb="2">
      <t>リロン</t>
    </rPh>
    <rPh sb="2" eb="4">
      <t>ネンシュウ</t>
    </rPh>
    <rPh sb="7" eb="8">
      <t>マン</t>
    </rPh>
    <rPh sb="8" eb="9">
      <t>エン</t>
    </rPh>
    <rPh sb="9" eb="11">
      <t>イジョウ</t>
    </rPh>
    <rPh sb="12" eb="14">
      <t>ジンザイ</t>
    </rPh>
    <phoneticPr fontId="9"/>
  </si>
  <si>
    <t>理論年収×</t>
    <rPh sb="0" eb="2">
      <t>リロン</t>
    </rPh>
    <rPh sb="2" eb="4">
      <t>ネンシュウ</t>
    </rPh>
    <phoneticPr fontId="9"/>
  </si>
  <si>
    <t>常勤雇用以外</t>
    <rPh sb="0" eb="2">
      <t>ジョウキン</t>
    </rPh>
    <rPh sb="2" eb="4">
      <t>コヨウ</t>
    </rPh>
    <rPh sb="4" eb="6">
      <t>イガイ</t>
    </rPh>
    <phoneticPr fontId="5"/>
  </si>
  <si>
    <t>+20万</t>
    <phoneticPr fontId="9"/>
  </si>
  <si>
    <t>&lt;詳細&gt;</t>
    <rPh sb="1" eb="3">
      <t>ショウサイ</t>
    </rPh>
    <phoneticPr fontId="5"/>
  </si>
  <si>
    <t>計</t>
    <rPh sb="0" eb="1">
      <t>ケイ</t>
    </rPh>
    <phoneticPr fontId="5"/>
  </si>
  <si>
    <t>・黄色網掛け箇所に記入してください(それ以外は自動計算)</t>
    <rPh sb="1" eb="3">
      <t>キイロ</t>
    </rPh>
    <rPh sb="3" eb="5">
      <t>アミカ</t>
    </rPh>
    <rPh sb="6" eb="8">
      <t>カショ</t>
    </rPh>
    <rPh sb="9" eb="11">
      <t>キニュウ</t>
    </rPh>
    <phoneticPr fontId="5"/>
  </si>
  <si>
    <t>11月</t>
  </si>
  <si>
    <t>12月</t>
  </si>
  <si>
    <t>成約件数(人)</t>
    <rPh sb="0" eb="2">
      <t>セイヤク</t>
    </rPh>
    <rPh sb="2" eb="4">
      <t>ケンスウ</t>
    </rPh>
    <rPh sb="5" eb="6">
      <t>ニン</t>
    </rPh>
    <phoneticPr fontId="5"/>
  </si>
  <si>
    <t>成約件数(予定)に
基づく補助金額
(万円)</t>
    <rPh sb="0" eb="2">
      <t>セイヤク</t>
    </rPh>
    <rPh sb="2" eb="4">
      <t>ケンスウ</t>
    </rPh>
    <rPh sb="5" eb="7">
      <t>ヨテイ</t>
    </rPh>
    <rPh sb="10" eb="11">
      <t>モト</t>
    </rPh>
    <rPh sb="13" eb="15">
      <t>ホジョ</t>
    </rPh>
    <rPh sb="15" eb="17">
      <t>キンガク</t>
    </rPh>
    <phoneticPr fontId="9"/>
  </si>
  <si>
    <t>(別紙様式２)</t>
    <rPh sb="1" eb="3">
      <t>ベッシ</t>
    </rPh>
    <rPh sb="3" eb="5">
      <t>ヨウシキ</t>
    </rPh>
    <phoneticPr fontId="5"/>
  </si>
  <si>
    <t>・本事業に則した人材のマッチングに係る本店の基礎情報を入力</t>
    <rPh sb="1" eb="2">
      <t>ジホン</t>
    </rPh>
    <rPh sb="2" eb="4">
      <t>ジギョウ</t>
    </rPh>
    <rPh sb="5" eb="6">
      <t>ソク</t>
    </rPh>
    <rPh sb="8" eb="10">
      <t>ジンザイ</t>
    </rPh>
    <rPh sb="16" eb="17">
      <t>カカワ</t>
    </rPh>
    <rPh sb="18" eb="20">
      <t>ホンテン</t>
    </rPh>
    <rPh sb="21" eb="23">
      <t>キソ</t>
    </rPh>
    <rPh sb="23" eb="25">
      <t>ジョウホウ</t>
    </rPh>
    <rPh sb="26" eb="28">
      <t>ニュウリョク</t>
    </rPh>
    <phoneticPr fontId="9"/>
  </si>
  <si>
    <t>※留意事項</t>
    <rPh sb="1" eb="3">
      <t>リュウイ</t>
    </rPh>
    <rPh sb="3" eb="5">
      <t>ジコウ</t>
    </rPh>
    <phoneticPr fontId="5"/>
  </si>
  <si>
    <t>専従の関与</t>
    <phoneticPr fontId="5"/>
  </si>
  <si>
    <t>区分</t>
    <rPh sb="0" eb="2">
      <t>クブン</t>
    </rPh>
    <phoneticPr fontId="5"/>
  </si>
  <si>
    <t>A社</t>
    <rPh sb="1" eb="2">
      <t>シャ</t>
    </rPh>
    <phoneticPr fontId="9"/>
  </si>
  <si>
    <t>B社</t>
    <rPh sb="1" eb="2">
      <t>シャ</t>
    </rPh>
    <phoneticPr fontId="9"/>
  </si>
  <si>
    <t>一連番号</t>
    <rPh sb="0" eb="2">
      <t>イチレン</t>
    </rPh>
    <rPh sb="2" eb="4">
      <t>バンゴウ</t>
    </rPh>
    <phoneticPr fontId="9"/>
  </si>
  <si>
    <t>役職</t>
    <rPh sb="0" eb="2">
      <t>ヤクショク</t>
    </rPh>
    <phoneticPr fontId="9"/>
  </si>
  <si>
    <t>専従(1)・兼務(2)</t>
  </si>
  <si>
    <t>専従(1)・兼務(2)</t>
    <rPh sb="0" eb="2">
      <t>センジュウ</t>
    </rPh>
    <rPh sb="6" eb="8">
      <t>ケンム</t>
    </rPh>
    <phoneticPr fontId="9"/>
  </si>
  <si>
    <t>人件費</t>
    <rPh sb="0" eb="3">
      <t>ジンケンヒ</t>
    </rPh>
    <phoneticPr fontId="5"/>
  </si>
  <si>
    <t>部長</t>
    <phoneticPr fontId="9"/>
  </si>
  <si>
    <t>部長</t>
    <rPh sb="0" eb="2">
      <t>ブチョウ</t>
    </rPh>
    <phoneticPr fontId="9"/>
  </si>
  <si>
    <t>調査役</t>
    <rPh sb="0" eb="3">
      <t>チョウサヤク</t>
    </rPh>
    <phoneticPr fontId="9"/>
  </si>
  <si>
    <t>非役職者</t>
    <rPh sb="0" eb="1">
      <t>ヒ</t>
    </rPh>
    <rPh sb="1" eb="4">
      <t>ヤクショクシャ</t>
    </rPh>
    <phoneticPr fontId="9"/>
  </si>
  <si>
    <t>合計</t>
    <rPh sb="0" eb="2">
      <t>ゴウケイ</t>
    </rPh>
    <phoneticPr fontId="9"/>
  </si>
  <si>
    <t>システム関連経費</t>
    <rPh sb="4" eb="6">
      <t>カンレン</t>
    </rPh>
    <rPh sb="6" eb="8">
      <t>ケイヒ</t>
    </rPh>
    <phoneticPr fontId="5"/>
  </si>
  <si>
    <t>借料及び損料</t>
    <rPh sb="0" eb="2">
      <t>シャクリョウ</t>
    </rPh>
    <rPh sb="2" eb="3">
      <t>オヨ</t>
    </rPh>
    <rPh sb="4" eb="6">
      <t>ソンリョウ</t>
    </rPh>
    <phoneticPr fontId="5"/>
  </si>
  <si>
    <t>通信運搬費</t>
    <rPh sb="0" eb="2">
      <t>ツウシン</t>
    </rPh>
    <rPh sb="2" eb="4">
      <t>ウンパン</t>
    </rPh>
    <rPh sb="4" eb="5">
      <t>ヒ</t>
    </rPh>
    <phoneticPr fontId="5"/>
  </si>
  <si>
    <t>印刷製本費</t>
    <rPh sb="0" eb="2">
      <t>インサツ</t>
    </rPh>
    <rPh sb="2" eb="4">
      <t>セイホン</t>
    </rPh>
    <rPh sb="4" eb="5">
      <t>ヒ</t>
    </rPh>
    <phoneticPr fontId="5"/>
  </si>
  <si>
    <t>その他(諸経費)</t>
    <rPh sb="2" eb="3">
      <t>タ</t>
    </rPh>
    <rPh sb="4" eb="7">
      <t>ショケイヒ</t>
    </rPh>
    <phoneticPr fontId="5"/>
  </si>
  <si>
    <t>＜参考情報＞営業店の人件費</t>
    <rPh sb="1" eb="3">
      <t>サンコウ</t>
    </rPh>
    <rPh sb="3" eb="5">
      <t>ジョウホウ</t>
    </rPh>
    <rPh sb="6" eb="8">
      <t>エイギョウ</t>
    </rPh>
    <rPh sb="8" eb="9">
      <t>テン</t>
    </rPh>
    <rPh sb="10" eb="13">
      <t>ジンケンヒ</t>
    </rPh>
    <phoneticPr fontId="9"/>
  </si>
  <si>
    <t>・本事業に則した人材のマッチングに係る営業店の責任者のみの基礎情報を入力</t>
    <rPh sb="1" eb="2">
      <t>ホン</t>
    </rPh>
    <rPh sb="2" eb="4">
      <t>ジギョウ</t>
    </rPh>
    <rPh sb="5" eb="6">
      <t>ソク</t>
    </rPh>
    <rPh sb="8" eb="10">
      <t>ジンザイ</t>
    </rPh>
    <rPh sb="17" eb="18">
      <t>カカワ</t>
    </rPh>
    <rPh sb="19" eb="21">
      <t>エイギョウ</t>
    </rPh>
    <rPh sb="21" eb="22">
      <t>テン</t>
    </rPh>
    <rPh sb="23" eb="26">
      <t>セキニンシャ</t>
    </rPh>
    <rPh sb="29" eb="31">
      <t>キソ</t>
    </rPh>
    <rPh sb="31" eb="33">
      <t>ジョウホウ</t>
    </rPh>
    <rPh sb="34" eb="36">
      <t>ニュウリョク</t>
    </rPh>
    <phoneticPr fontId="9"/>
  </si>
  <si>
    <t>営業店舗数</t>
    <rPh sb="0" eb="2">
      <t>エイギョウ</t>
    </rPh>
    <rPh sb="2" eb="4">
      <t>テンポ</t>
    </rPh>
    <rPh sb="4" eb="5">
      <t>スウ</t>
    </rPh>
    <phoneticPr fontId="5"/>
  </si>
  <si>
    <r>
      <t>支出内訳(営業店)　</t>
    </r>
    <r>
      <rPr>
        <b/>
        <sz val="12"/>
        <color theme="0"/>
        <rFont val="游明朝 Demibold"/>
        <family val="1"/>
        <charset val="128"/>
      </rPr>
      <t>※必要に応じて行/列を追加可能</t>
    </r>
    <rPh sb="0" eb="2">
      <t>シシュツ</t>
    </rPh>
    <rPh sb="2" eb="4">
      <t>ウチワケ</t>
    </rPh>
    <rPh sb="5" eb="7">
      <t>エイギョウ</t>
    </rPh>
    <rPh sb="7" eb="8">
      <t>テン</t>
    </rPh>
    <rPh sb="17" eb="18">
      <t>ギョウ</t>
    </rPh>
    <rPh sb="23" eb="25">
      <t>カノウヒツヨウオウレツツイキ</t>
    </rPh>
    <phoneticPr fontId="5"/>
  </si>
  <si>
    <t>紹介手数料収入(万円)</t>
    <rPh sb="0" eb="2">
      <t>ショウカイ</t>
    </rPh>
    <rPh sb="2" eb="5">
      <t>テスウリョウ</t>
    </rPh>
    <rPh sb="5" eb="7">
      <t>シュウニュウ</t>
    </rPh>
    <rPh sb="8" eb="9">
      <t>マン</t>
    </rPh>
    <rPh sb="9" eb="10">
      <t>エン</t>
    </rPh>
    <phoneticPr fontId="5"/>
  </si>
  <si>
    <t>その他の収入額(　　　　　)</t>
  </si>
  <si>
    <t>合計</t>
  </si>
  <si>
    <r>
      <t>内訳(本店)　</t>
    </r>
    <r>
      <rPr>
        <b/>
        <sz val="12"/>
        <color theme="0"/>
        <rFont val="游明朝 Demibold"/>
        <family val="1"/>
        <charset val="128"/>
      </rPr>
      <t>※必要に応じて行/列を追加可能</t>
    </r>
    <rPh sb="0" eb="2">
      <t>ウチワケ</t>
    </rPh>
    <rPh sb="3" eb="5">
      <t>ホンテン</t>
    </rPh>
    <rPh sb="14" eb="15">
      <t>ギョウ</t>
    </rPh>
    <rPh sb="16" eb="17">
      <t>レツ</t>
    </rPh>
    <rPh sb="20" eb="22">
      <t>カノウヒツヨウオウレツツイキ</t>
    </rPh>
    <phoneticPr fontId="5"/>
  </si>
  <si>
    <t>収入</t>
    <rPh sb="0" eb="2">
      <t>シュウニュウ</t>
    </rPh>
    <phoneticPr fontId="5"/>
  </si>
  <si>
    <t>人件費</t>
    <phoneticPr fontId="4"/>
  </si>
  <si>
    <t>経費</t>
    <rPh sb="0" eb="2">
      <t>ケイヒ</t>
    </rPh>
    <phoneticPr fontId="4"/>
  </si>
  <si>
    <t>合計</t>
    <phoneticPr fontId="4"/>
  </si>
  <si>
    <t>収支計画書</t>
    <rPh sb="0" eb="2">
      <t>シュウシ</t>
    </rPh>
    <rPh sb="2" eb="4">
      <t>ケイカク</t>
    </rPh>
    <phoneticPr fontId="9"/>
  </si>
  <si>
    <t>支店長</t>
    <rPh sb="0" eb="3">
      <t>シテンチョウ</t>
    </rPh>
    <phoneticPr fontId="9"/>
  </si>
  <si>
    <t>支店長代理</t>
    <rPh sb="0" eb="3">
      <t>シテンチョウ</t>
    </rPh>
    <rPh sb="3" eb="5">
      <t>ダイリ</t>
    </rPh>
    <phoneticPr fontId="9"/>
  </si>
  <si>
    <t>＜基礎情報＞本店の収支</t>
    <rPh sb="1" eb="3">
      <t>キソ</t>
    </rPh>
    <rPh sb="3" eb="5">
      <t>ジョウホウ</t>
    </rPh>
    <rPh sb="6" eb="8">
      <t>ホンテン</t>
    </rPh>
    <rPh sb="9" eb="11">
      <t>シュウシ</t>
    </rPh>
    <phoneticPr fontId="5"/>
  </si>
  <si>
    <t>店舗 (各企業の本事業に則した人材のマッチングに係る営業店の合計)</t>
    <rPh sb="0" eb="2">
      <t>テンポ</t>
    </rPh>
    <rPh sb="4" eb="7">
      <t>カクキギョウ</t>
    </rPh>
    <rPh sb="26" eb="28">
      <t>エイギョウ</t>
    </rPh>
    <rPh sb="28" eb="29">
      <t>テン</t>
    </rPh>
    <rPh sb="30" eb="32">
      <t>ゴウケイ</t>
    </rPh>
    <phoneticPr fontId="9"/>
  </si>
  <si>
    <t>収支計画書_詳細</t>
    <phoneticPr fontId="5"/>
  </si>
  <si>
    <t>ハイレベル人材の紹介手数料</t>
    <rPh sb="5" eb="7">
      <t>ジンザイ</t>
    </rPh>
    <rPh sb="8" eb="10">
      <t>ショウカイ</t>
    </rPh>
    <rPh sb="10" eb="13">
      <t>テスウリョウ</t>
    </rPh>
    <phoneticPr fontId="5"/>
  </si>
  <si>
    <t>(参考)労働人材の紹介手数料</t>
    <rPh sb="1" eb="3">
      <t>サンコウ</t>
    </rPh>
    <rPh sb="4" eb="6">
      <t>ロウドウ</t>
    </rPh>
    <rPh sb="6" eb="8">
      <t>ジンザイ</t>
    </rPh>
    <rPh sb="9" eb="11">
      <t>ショウカイ</t>
    </rPh>
    <rPh sb="11" eb="14">
      <t>テスウリョウ</t>
    </rPh>
    <phoneticPr fontId="5"/>
  </si>
  <si>
    <t>４月</t>
    <phoneticPr fontId="4"/>
  </si>
  <si>
    <t>５月</t>
    <phoneticPr fontId="4"/>
  </si>
  <si>
    <t>６月</t>
    <phoneticPr fontId="4"/>
  </si>
  <si>
    <t>７月</t>
    <phoneticPr fontId="4"/>
  </si>
  <si>
    <t>８月</t>
    <phoneticPr fontId="4"/>
  </si>
  <si>
    <t>９月</t>
    <phoneticPr fontId="4"/>
  </si>
  <si>
    <t>10月</t>
    <phoneticPr fontId="4"/>
  </si>
  <si>
    <t>・行/列の追加、関数の変更は絶対に行わないでください</t>
    <rPh sb="1" eb="2">
      <t>ギョウ</t>
    </rPh>
    <rPh sb="3" eb="4">
      <t>レツ</t>
    </rPh>
    <rPh sb="5" eb="7">
      <t>ツイカ</t>
    </rPh>
    <rPh sb="8" eb="10">
      <t>カンスウ</t>
    </rPh>
    <rPh sb="11" eb="13">
      <t>ヘンコウ</t>
    </rPh>
    <rPh sb="14" eb="16">
      <t>ゼッタイ</t>
    </rPh>
    <rPh sb="17" eb="18">
      <t>オコナ</t>
    </rPh>
    <phoneticPr fontId="5"/>
  </si>
  <si>
    <t>万円</t>
    <rPh sb="0" eb="2">
      <t>マンエン</t>
    </rPh>
    <phoneticPr fontId="4"/>
  </si>
  <si>
    <t>合計</t>
    <rPh sb="0" eb="2">
      <t>ゴウケイ</t>
    </rPh>
    <phoneticPr fontId="4"/>
  </si>
  <si>
    <t>・成約件数(人)</t>
    <rPh sb="1" eb="3">
      <t>セイヤク</t>
    </rPh>
    <rPh sb="3" eb="5">
      <t>ケンスウ</t>
    </rPh>
    <rPh sb="6" eb="7">
      <t>ヒト</t>
    </rPh>
    <phoneticPr fontId="4"/>
  </si>
  <si>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</si>
  <si>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</si>
  <si>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</si>
  <si>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</si>
  <si>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</si>
  <si>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</si>
  <si>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</si>
  <si>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常勤雇用</t>
    <rPh sb="0" eb="2">
      <t>ジョウキン</t>
    </rPh>
    <rPh sb="2" eb="4">
      <t>コヨウ</t>
    </rPh>
    <phoneticPr fontId="2"/>
  </si>
  <si>
    <t>合計</t>
    <rPh sb="0" eb="2">
      <t>ゴウケイ</t>
    </rPh>
    <phoneticPr fontId="2"/>
  </si>
  <si>
    <t>＜成約件数＞</t>
    <rPh sb="1" eb="3">
      <t>セイヤク</t>
    </rPh>
    <rPh sb="3" eb="5">
      <t>ケンスウ</t>
    </rPh>
    <phoneticPr fontId="2"/>
  </si>
  <si>
    <t>常勤雇用以外</t>
    <rPh sb="0" eb="2">
      <t>ジョウキン</t>
    </rPh>
    <rPh sb="2" eb="4">
      <t>コヨウ</t>
    </rPh>
    <rPh sb="4" eb="6">
      <t>イガイ</t>
    </rPh>
    <phoneticPr fontId="2"/>
  </si>
  <si>
    <t>＜予定補助金額＞</t>
    <rPh sb="1" eb="7">
      <t>ヨテイホジョキンガク</t>
    </rPh>
    <phoneticPr fontId="2"/>
  </si>
  <si>
    <t>※グラフは自動で作成されます。</t>
    <rPh sb="5" eb="7">
      <t>ジドウ</t>
    </rPh>
    <rPh sb="8" eb="10">
      <t>サクセイ</t>
    </rPh>
    <phoneticPr fontId="4"/>
  </si>
  <si>
    <r>
      <rPr>
        <sz val="11"/>
        <color theme="0" tint="-0.14999847407452621"/>
        <rFont val="游明朝 Demibold"/>
        <family val="1"/>
        <charset val="128"/>
      </rPr>
      <t>■</t>
    </r>
    <r>
      <rPr>
        <sz val="11"/>
        <color theme="1"/>
        <rFont val="游明朝 Demibold"/>
        <family val="1"/>
        <charset val="128"/>
      </rPr>
      <t>：令和元年度の計画(常勤雇用)　</t>
    </r>
    <r>
      <rPr>
        <sz val="11"/>
        <color theme="0" tint="-0.34998626667073579"/>
        <rFont val="游明朝 Demibold"/>
        <family val="1"/>
        <charset val="128"/>
      </rPr>
      <t>■</t>
    </r>
    <r>
      <rPr>
        <sz val="11"/>
        <color theme="1"/>
        <rFont val="游明朝 Demibold"/>
        <family val="1"/>
        <charset val="128"/>
      </rPr>
      <t>：令和元年度の計画(常勤雇用以外)</t>
    </r>
    <rPh sb="2" eb="4">
      <t>レイワ</t>
    </rPh>
    <rPh sb="4" eb="6">
      <t>ガンネン</t>
    </rPh>
    <rPh sb="6" eb="7">
      <t>ド</t>
    </rPh>
    <rPh sb="8" eb="10">
      <t>ケイカク</t>
    </rPh>
    <rPh sb="10" eb="12">
      <t>ジョウキン</t>
    </rPh>
    <rPh sb="12" eb="14">
      <t>コヨウ</t>
    </rPh>
    <rPh sb="18" eb="20">
      <t>レイワ</t>
    </rPh>
    <rPh sb="20" eb="22">
      <t>ガンネン</t>
    </rPh>
    <rPh sb="22" eb="23">
      <t>ド</t>
    </rPh>
    <rPh sb="25" eb="27">
      <t>ケイカク</t>
    </rPh>
    <rPh sb="31" eb="33">
      <t>イガイ</t>
    </rPh>
    <phoneticPr fontId="4"/>
  </si>
  <si>
    <r>
      <t xml:space="preserve">ハイレベル人材
</t>
    </r>
    <r>
      <rPr>
        <sz val="9"/>
        <color theme="1"/>
        <rFont val="游明朝 Demibold"/>
        <family val="1"/>
        <charset val="128"/>
      </rPr>
      <t>【令和２年度計画】</t>
    </r>
    <rPh sb="5" eb="7">
      <t>ジンザイ</t>
    </rPh>
    <rPh sb="9" eb="11">
      <t>レイワ</t>
    </rPh>
    <rPh sb="12" eb="14">
      <t>ネンド</t>
    </rPh>
    <rPh sb="14" eb="16">
      <t>ケイカク</t>
    </rPh>
    <phoneticPr fontId="5"/>
  </si>
  <si>
    <r>
      <t xml:space="preserve">ハイレベル人材
</t>
    </r>
    <r>
      <rPr>
        <sz val="9"/>
        <color theme="1"/>
        <rFont val="游明朝 Demibold"/>
        <family val="1"/>
        <charset val="128"/>
      </rPr>
      <t>【令和元年度計画】</t>
    </r>
    <rPh sb="5" eb="7">
      <t>ジンザイ</t>
    </rPh>
    <rPh sb="9" eb="11">
      <t>レイワ</t>
    </rPh>
    <rPh sb="11" eb="13">
      <t>ガンネン</t>
    </rPh>
    <rPh sb="12" eb="14">
      <t>ネンド</t>
    </rPh>
    <rPh sb="14" eb="16">
      <t>ケイカク</t>
    </rPh>
    <phoneticPr fontId="5"/>
  </si>
  <si>
    <r>
      <t xml:space="preserve">ハイレベル人材
</t>
    </r>
    <r>
      <rPr>
        <sz val="9"/>
        <color theme="1"/>
        <rFont val="游明朝 Demibold"/>
        <family val="1"/>
        <charset val="128"/>
      </rPr>
      <t>【令和元年度実績】</t>
    </r>
    <rPh sb="5" eb="7">
      <t>ジンザイ</t>
    </rPh>
    <rPh sb="9" eb="11">
      <t>レイワ</t>
    </rPh>
    <rPh sb="11" eb="13">
      <t>ガンネン</t>
    </rPh>
    <rPh sb="12" eb="14">
      <t>ネンド</t>
    </rPh>
    <rPh sb="14" eb="16">
      <t>ジッセキ</t>
    </rPh>
    <phoneticPr fontId="5"/>
  </si>
  <si>
    <r>
      <t xml:space="preserve">労働人材
</t>
    </r>
    <r>
      <rPr>
        <sz val="9"/>
        <color theme="1"/>
        <rFont val="游明朝 Demibold"/>
        <family val="1"/>
        <charset val="128"/>
      </rPr>
      <t>【令和２年度計画】</t>
    </r>
    <rPh sb="0" eb="2">
      <t>ロウドウ</t>
    </rPh>
    <rPh sb="2" eb="4">
      <t>ジンザイ</t>
    </rPh>
    <rPh sb="6" eb="8">
      <t>レイワ</t>
    </rPh>
    <rPh sb="9" eb="11">
      <t>ネンド</t>
    </rPh>
    <rPh sb="11" eb="13">
      <t>ケイカク</t>
    </rPh>
    <phoneticPr fontId="5"/>
  </si>
  <si>
    <t>成約件数(人)</t>
    <rPh sb="0" eb="2">
      <t>セイヤク</t>
    </rPh>
    <rPh sb="2" eb="4">
      <t>ケンスウ</t>
    </rPh>
    <rPh sb="5" eb="6">
      <t>ヒト</t>
    </rPh>
    <phoneticPr fontId="4"/>
  </si>
  <si>
    <t>成約件数に基づく
補助金額
(万円)</t>
    <rPh sb="0" eb="2">
      <t>セイヤク</t>
    </rPh>
    <rPh sb="2" eb="4">
      <t>ケンスウ</t>
    </rPh>
    <rPh sb="5" eb="6">
      <t>モト</t>
    </rPh>
    <rPh sb="9" eb="11">
      <t>ホジョ</t>
    </rPh>
    <rPh sb="11" eb="13">
      <t>キンガク</t>
    </rPh>
    <phoneticPr fontId="9"/>
  </si>
  <si>
    <t>&lt;詳細&gt;</t>
    <rPh sb="1" eb="3">
      <t>ショウサイ</t>
    </rPh>
    <phoneticPr fontId="4"/>
  </si>
  <si>
    <t>人</t>
    <rPh sb="0" eb="1">
      <t>ニン</t>
    </rPh>
    <phoneticPr fontId="4"/>
  </si>
  <si>
    <t>兼務者</t>
    <rPh sb="0" eb="2">
      <t>ケンム</t>
    </rPh>
    <rPh sb="2" eb="3">
      <t>シャ</t>
    </rPh>
    <phoneticPr fontId="5"/>
  </si>
  <si>
    <t>・本事業に則した人材のマッチングに係る本店の想定事業体制</t>
    <rPh sb="22" eb="24">
      <t>ソウテイ</t>
    </rPh>
    <rPh sb="24" eb="26">
      <t>ジギョウ</t>
    </rPh>
    <rPh sb="26" eb="28">
      <t>タイセイ</t>
    </rPh>
    <phoneticPr fontId="5"/>
  </si>
  <si>
    <t>A</t>
    <phoneticPr fontId="5"/>
  </si>
  <si>
    <t>B</t>
    <phoneticPr fontId="5"/>
  </si>
  <si>
    <t>専従者</t>
    <rPh sb="0" eb="3">
      <t>センジュウシャ</t>
    </rPh>
    <phoneticPr fontId="5"/>
  </si>
  <si>
    <t>&lt;詳細＞</t>
    <rPh sb="1" eb="3">
      <t>ショウサイ</t>
    </rPh>
    <phoneticPr fontId="4"/>
  </si>
  <si>
    <t>人</t>
    <rPh sb="0" eb="1">
      <t>ヒト</t>
    </rPh>
    <phoneticPr fontId="4"/>
  </si>
  <si>
    <t>令和２年度予定</t>
    <rPh sb="0" eb="2">
      <t>レイワ</t>
    </rPh>
    <rPh sb="3" eb="5">
      <t>ネンド</t>
    </rPh>
    <rPh sb="5" eb="7">
      <t>ヨテイ</t>
    </rPh>
    <phoneticPr fontId="2"/>
  </si>
  <si>
    <t>11月</t>
    <rPh sb="2" eb="3">
      <t>ガツ</t>
    </rPh>
    <phoneticPr fontId="4"/>
  </si>
  <si>
    <t>12月</t>
    <rPh sb="2" eb="3">
      <t>ガツ</t>
    </rPh>
    <phoneticPr fontId="4"/>
  </si>
  <si>
    <t>1月</t>
    <rPh sb="1" eb="2">
      <t>ガツ</t>
    </rPh>
    <phoneticPr fontId="4"/>
  </si>
  <si>
    <t>(別紙３)</t>
    <rPh sb="1" eb="3">
      <t>ベッシ</t>
    </rPh>
    <phoneticPr fontId="4"/>
  </si>
  <si>
    <t>常勤雇用 (A＋B)</t>
    <rPh sb="0" eb="2">
      <t>ジョウキン</t>
    </rPh>
    <rPh sb="2" eb="4">
      <t>コヨウ</t>
    </rPh>
    <phoneticPr fontId="9"/>
  </si>
  <si>
    <t>常勤雇用以外 (A＋B)</t>
    <rPh sb="0" eb="2">
      <t>ジョウキン</t>
    </rPh>
    <rPh sb="2" eb="4">
      <t>コヨウ</t>
    </rPh>
    <rPh sb="4" eb="6">
      <t>イガイ</t>
    </rPh>
    <phoneticPr fontId="9"/>
  </si>
  <si>
    <t>常勤雇用以外 (A＋B)</t>
    <rPh sb="0" eb="2">
      <t>ジョウキン</t>
    </rPh>
    <rPh sb="2" eb="4">
      <t>コヨウ</t>
    </rPh>
    <rPh sb="4" eb="6">
      <t>イガイ</t>
    </rPh>
    <phoneticPr fontId="5"/>
  </si>
  <si>
    <t>(別紙様式３)</t>
    <rPh sb="1" eb="3">
      <t>ベッシ</t>
    </rPh>
    <rPh sb="3" eb="5">
      <t>ヨウシキ</t>
    </rPh>
    <phoneticPr fontId="5"/>
  </si>
  <si>
    <t>成約件数(予定)に
基づく
１人当たり補助金額
(万円)</t>
    <rPh sb="15" eb="16">
      <t>ヒト</t>
    </rPh>
    <rPh sb="16" eb="17">
      <t>ア</t>
    </rPh>
    <phoneticPr fontId="9"/>
  </si>
  <si>
    <t>成約件数に基づく
１人当たり補助金額
(万円)</t>
    <rPh sb="10" eb="11">
      <t>ヒト</t>
    </rPh>
    <rPh sb="11" eb="12">
      <t>ア</t>
    </rPh>
    <phoneticPr fontId="9"/>
  </si>
  <si>
    <t>成約件数(予定)に
基づく補助金額
(万円)</t>
    <phoneticPr fontId="9"/>
  </si>
  <si>
    <t>成約件数(予定)に
基づく
１人当たり補助金額
(万円)</t>
    <phoneticPr fontId="9"/>
  </si>
  <si>
    <t>・成約件数に基づく補助金額(万円)</t>
    <rPh sb="1" eb="3">
      <t>セイヤク</t>
    </rPh>
    <rPh sb="3" eb="5">
      <t>ケンスウ</t>
    </rPh>
    <rPh sb="6" eb="7">
      <t>モト</t>
    </rPh>
    <rPh sb="9" eb="11">
      <t>ホジョ</t>
    </rPh>
    <rPh sb="11" eb="13">
      <t>キンガク</t>
    </rPh>
    <rPh sb="14" eb="16">
      <t>マンエン</t>
    </rPh>
    <phoneticPr fontId="4"/>
  </si>
  <si>
    <t>・成約件数に基づく１人当たり予定補助金額(万円)</t>
    <rPh sb="1" eb="5">
      <t>セイヤクケンスウ</t>
    </rPh>
    <rPh sb="6" eb="7">
      <t>モト</t>
    </rPh>
    <rPh sb="10" eb="11">
      <t>ヒト</t>
    </rPh>
    <rPh sb="11" eb="12">
      <t>ア</t>
    </rPh>
    <rPh sb="14" eb="20">
      <t>ヨテイホジョキンガク</t>
    </rPh>
    <rPh sb="21" eb="23">
      <t>マンエン</t>
    </rPh>
    <phoneticPr fontId="4"/>
  </si>
  <si>
    <t>令和元年度予定</t>
    <rPh sb="0" eb="2">
      <t>レイワ</t>
    </rPh>
    <rPh sb="2" eb="4">
      <t>ガンネン</t>
    </rPh>
    <rPh sb="3" eb="5">
      <t>ネンド</t>
    </rPh>
    <rPh sb="5" eb="7">
      <t>ヨテイ</t>
    </rPh>
    <phoneticPr fontId="2"/>
  </si>
  <si>
    <t>令和元年度実績</t>
    <rPh sb="0" eb="2">
      <t>レイワ</t>
    </rPh>
    <rPh sb="2" eb="4">
      <t>ガンネン</t>
    </rPh>
    <rPh sb="3" eb="5">
      <t>ネンド</t>
    </rPh>
    <rPh sb="5" eb="7">
      <t>ジッセキ</t>
    </rPh>
    <phoneticPr fontId="2"/>
  </si>
  <si>
    <t>＜１人当たり予定補助金額＞</t>
    <rPh sb="2" eb="3">
      <t>ヒト</t>
    </rPh>
    <rPh sb="3" eb="4">
      <t>ア</t>
    </rPh>
    <rPh sb="6" eb="12">
      <t>ヨテイホジョキンガク</t>
    </rPh>
    <phoneticPr fontId="2"/>
  </si>
  <si>
    <t>収支計画に係るグラフ</t>
    <rPh sb="0" eb="2">
      <t>シュウシ</t>
    </rPh>
    <rPh sb="2" eb="4">
      <t>ケイカク</t>
    </rPh>
    <rPh sb="5" eb="6">
      <t>カカ</t>
    </rPh>
    <phoneticPr fontId="4"/>
  </si>
  <si>
    <t>・成約件数(予定)に基づく補助金額(万円)</t>
    <rPh sb="1" eb="3">
      <t>セイヤク</t>
    </rPh>
    <rPh sb="3" eb="5">
      <t>ケンスウ</t>
    </rPh>
    <rPh sb="6" eb="8">
      <t>ヨテイ</t>
    </rPh>
    <rPh sb="10" eb="11">
      <t>モト</t>
    </rPh>
    <rPh sb="13" eb="15">
      <t>ホジョ</t>
    </rPh>
    <rPh sb="15" eb="17">
      <t>キンガク</t>
    </rPh>
    <rPh sb="18" eb="20">
      <t>マンエン</t>
    </rPh>
    <phoneticPr fontId="4"/>
  </si>
  <si>
    <t>・成約件数(予定)に基づく１人当たり予定補助金額(万円)</t>
    <rPh sb="1" eb="5">
      <t>セイヤクケンスウ</t>
    </rPh>
    <rPh sb="6" eb="8">
      <t>ヨテイ</t>
    </rPh>
    <rPh sb="10" eb="11">
      <t>モト</t>
    </rPh>
    <rPh sb="14" eb="15">
      <t>ヒト</t>
    </rPh>
    <rPh sb="15" eb="16">
      <t>ア</t>
    </rPh>
    <rPh sb="18" eb="24">
      <t>ヨテイホジョキンガク</t>
    </rPh>
    <rPh sb="25" eb="27">
      <t>マンエン</t>
    </rPh>
    <phoneticPr fontId="4"/>
  </si>
  <si>
    <t>兼業の関与</t>
    <phoneticPr fontId="5"/>
  </si>
  <si>
    <t>前年度収支計画記載書</t>
    <phoneticPr fontId="5"/>
  </si>
  <si>
    <r>
      <rPr>
        <sz val="11"/>
        <color theme="0" tint="-0.14999847407452621"/>
        <rFont val="游明朝 Demibold"/>
        <family val="1"/>
        <charset val="128"/>
      </rPr>
      <t>■</t>
    </r>
    <r>
      <rPr>
        <sz val="11"/>
        <color theme="1"/>
        <rFont val="游明朝 Demibold"/>
        <family val="1"/>
        <charset val="128"/>
      </rPr>
      <t>：令和２年度の計画(常勤雇用)　</t>
    </r>
    <r>
      <rPr>
        <sz val="11"/>
        <color theme="0" tint="-0.34998626667073579"/>
        <rFont val="游明朝 Demibold"/>
        <family val="1"/>
        <charset val="128"/>
      </rPr>
      <t>■</t>
    </r>
    <r>
      <rPr>
        <sz val="11"/>
        <color theme="1"/>
        <rFont val="游明朝 Demibold"/>
        <family val="1"/>
        <charset val="128"/>
      </rPr>
      <t>：令和２年度の計画(常勤雇用以外)</t>
    </r>
    <rPh sb="2" eb="4">
      <t>レイワ</t>
    </rPh>
    <rPh sb="5" eb="7">
      <t>ネンド</t>
    </rPh>
    <rPh sb="8" eb="10">
      <t>ケイカク</t>
    </rPh>
    <rPh sb="11" eb="13">
      <t>ジョウキン</t>
    </rPh>
    <rPh sb="13" eb="15">
      <t>コヨウ</t>
    </rPh>
    <rPh sb="25" eb="27">
      <t>ケイカク</t>
    </rPh>
    <rPh sb="32" eb="34">
      <t>イガイ</t>
    </rPh>
    <phoneticPr fontId="4"/>
  </si>
  <si>
    <t>ダミー</t>
    <phoneticPr fontId="4"/>
  </si>
  <si>
    <t>理論年収500万円未満の人材</t>
    <rPh sb="0" eb="2">
      <t>リロン</t>
    </rPh>
    <rPh sb="2" eb="4">
      <t>ネンシュウ</t>
    </rPh>
    <rPh sb="7" eb="8">
      <t>マン</t>
    </rPh>
    <rPh sb="8" eb="9">
      <t>エン</t>
    </rPh>
    <rPh sb="9" eb="11">
      <t>ミマン</t>
    </rPh>
    <rPh sb="12" eb="14">
      <t>ジンザイ</t>
    </rPh>
    <phoneticPr fontId="9"/>
  </si>
  <si>
    <r>
      <t>A社　</t>
    </r>
    <r>
      <rPr>
        <sz val="12"/>
        <color rgb="FFFF0000"/>
        <rFont val="游明朝 Demibold"/>
        <family val="1"/>
        <charset val="128"/>
      </rPr>
      <t>※本事業に係る責任者の情報のみ入力</t>
    </r>
    <rPh sb="1" eb="2">
      <t>シャ</t>
    </rPh>
    <phoneticPr fontId="9"/>
  </si>
  <si>
    <r>
      <t>B社　</t>
    </r>
    <r>
      <rPr>
        <sz val="12"/>
        <color rgb="FFFF0000"/>
        <rFont val="游明朝 Demibold"/>
        <family val="1"/>
        <charset val="128"/>
      </rPr>
      <t>※本事業に係る責任者の情報のみ入力</t>
    </r>
    <rPh sb="1" eb="2">
      <t>シャ</t>
    </rPh>
    <phoneticPr fontId="9"/>
  </si>
  <si>
    <r>
      <t xml:space="preserve">役職
</t>
    </r>
    <r>
      <rPr>
        <sz val="12"/>
        <color rgb="FFFF0000"/>
        <rFont val="游明朝 Demibold"/>
        <family val="1"/>
        <charset val="128"/>
      </rPr>
      <t>(本事業に係る
責任者のみ)</t>
    </r>
    <rPh sb="0" eb="2">
      <t>ヤクショク</t>
    </rPh>
    <rPh sb="11" eb="14">
      <t>セキニンシャ</t>
    </rPh>
    <phoneticPr fontId="9"/>
  </si>
  <si>
    <t>１月</t>
    <rPh sb="1" eb="2">
      <t>ガツ</t>
    </rPh>
    <phoneticPr fontId="4"/>
  </si>
  <si>
    <t>1月～</t>
    <rPh sb="1" eb="2">
      <t>ガツ</t>
    </rPh>
    <phoneticPr fontId="4"/>
  </si>
  <si>
    <t>期待役割(人材要件)の定義件数(件)</t>
    <rPh sb="0" eb="2">
      <t>キタイ</t>
    </rPh>
    <rPh sb="2" eb="4">
      <t>ヤクワリ</t>
    </rPh>
    <rPh sb="5" eb="7">
      <t>ジンザイ</t>
    </rPh>
    <rPh sb="7" eb="9">
      <t>ヨウケン</t>
    </rPh>
    <rPh sb="11" eb="13">
      <t>テイギ</t>
    </rPh>
    <rPh sb="13" eb="15">
      <t>ケンスウ</t>
    </rPh>
    <rPh sb="16" eb="17">
      <t>ケン</t>
    </rPh>
    <phoneticPr fontId="5"/>
  </si>
  <si>
    <r>
      <t>＜令和元年度 先導的人材マッチング事業の</t>
    </r>
    <r>
      <rPr>
        <sz val="12"/>
        <color rgb="FFFF0000"/>
        <rFont val="游明朝 Demibold"/>
        <family val="1"/>
        <charset val="128"/>
      </rPr>
      <t>実績</t>
    </r>
    <r>
      <rPr>
        <sz val="12"/>
        <color theme="1"/>
        <rFont val="游明朝 Demibold"/>
        <family val="1"/>
        <charset val="128"/>
      </rPr>
      <t>に係る基礎情報＞</t>
    </r>
    <rPh sb="1" eb="3">
      <t>レイワ</t>
    </rPh>
    <rPh sb="3" eb="5">
      <t>ガンネン</t>
    </rPh>
    <rPh sb="5" eb="6">
      <t>ド</t>
    </rPh>
    <rPh sb="7" eb="10">
      <t>センドウテキ</t>
    </rPh>
    <rPh sb="10" eb="12">
      <t>ジンザイ</t>
    </rPh>
    <rPh sb="17" eb="19">
      <t>ジギョウ</t>
    </rPh>
    <rPh sb="20" eb="22">
      <t>ジッセキ</t>
    </rPh>
    <rPh sb="23" eb="24">
      <t>カカ</t>
    </rPh>
    <rPh sb="25" eb="27">
      <t>キソ</t>
    </rPh>
    <rPh sb="27" eb="29">
      <t>ジョウホウ</t>
    </rPh>
    <phoneticPr fontId="5"/>
  </si>
  <si>
    <r>
      <t>＜令和元年度 先導的人材マッチング事業の</t>
    </r>
    <r>
      <rPr>
        <sz val="12"/>
        <color rgb="FFFF0000"/>
        <rFont val="游明朝 Demibold"/>
        <family val="1"/>
        <charset val="128"/>
      </rPr>
      <t>計画</t>
    </r>
    <r>
      <rPr>
        <sz val="12"/>
        <color theme="1"/>
        <rFont val="游明朝 Demibold"/>
        <family val="1"/>
        <charset val="128"/>
      </rPr>
      <t>に係る基礎情報＞</t>
    </r>
    <rPh sb="1" eb="3">
      <t>レイワ</t>
    </rPh>
    <rPh sb="3" eb="5">
      <t>ガンネン</t>
    </rPh>
    <rPh sb="5" eb="6">
      <t>ド</t>
    </rPh>
    <rPh sb="7" eb="10">
      <t>センドウテキ</t>
    </rPh>
    <rPh sb="10" eb="12">
      <t>ジンザイ</t>
    </rPh>
    <rPh sb="17" eb="19">
      <t>ジギョウ</t>
    </rPh>
    <rPh sb="20" eb="22">
      <t>ケイカク</t>
    </rPh>
    <rPh sb="23" eb="24">
      <t>カカ</t>
    </rPh>
    <rPh sb="25" eb="27">
      <t>キソ</t>
    </rPh>
    <rPh sb="27" eb="29">
      <t>ジョウホウ</t>
    </rPh>
    <phoneticPr fontId="5"/>
  </si>
  <si>
    <t>※補助金額の算出のため想定される平均金額を記入してください</t>
    <rPh sb="1" eb="4">
      <t>ホジョキン</t>
    </rPh>
    <rPh sb="4" eb="5">
      <t>ガク</t>
    </rPh>
    <rPh sb="6" eb="8">
      <t>サンシュツ</t>
    </rPh>
    <rPh sb="11" eb="13">
      <t>ソウテイ</t>
    </rPh>
    <rPh sb="16" eb="18">
      <t>ヘイキン</t>
    </rPh>
    <rPh sb="18" eb="20">
      <t>キンガク</t>
    </rPh>
    <rPh sb="21" eb="23">
      <t>キニュウ</t>
    </rPh>
    <phoneticPr fontId="5"/>
  </si>
  <si>
    <t>※「収支計画書」シートで行や列を追加した場合、正しく計算されない可能性があるため、直接、記入してください</t>
    <rPh sb="2" eb="4">
      <t>シュウシ</t>
    </rPh>
    <rPh sb="4" eb="6">
      <t>ケイカク</t>
    </rPh>
    <rPh sb="6" eb="7">
      <t>ショ</t>
    </rPh>
    <rPh sb="12" eb="13">
      <t>ギョウ</t>
    </rPh>
    <rPh sb="14" eb="15">
      <t>レツ</t>
    </rPh>
    <rPh sb="16" eb="18">
      <t>ツイカ</t>
    </rPh>
    <rPh sb="20" eb="22">
      <t>バアイ</t>
    </rPh>
    <rPh sb="23" eb="24">
      <t>タダ</t>
    </rPh>
    <rPh sb="26" eb="28">
      <t>ケイサン</t>
    </rPh>
    <rPh sb="32" eb="35">
      <t>カノウセイ</t>
    </rPh>
    <rPh sb="41" eb="43">
      <t>チョクセツ</t>
    </rPh>
    <rPh sb="44" eb="46">
      <t>キニュウ</t>
    </rPh>
    <phoneticPr fontId="4"/>
  </si>
  <si>
    <r>
      <rPr>
        <sz val="11"/>
        <color theme="5"/>
        <rFont val="游明朝 Demibold"/>
        <family val="1"/>
        <charset val="128"/>
      </rPr>
      <t>■</t>
    </r>
    <r>
      <rPr>
        <sz val="11"/>
        <color theme="1"/>
        <rFont val="游明朝 Demibold"/>
        <family val="1"/>
        <charset val="128"/>
      </rPr>
      <t>：令和元年度の実績(常勤雇用)　</t>
    </r>
    <r>
      <rPr>
        <sz val="11"/>
        <color theme="8"/>
        <rFont val="游明朝 Demibold"/>
        <family val="1"/>
        <charset val="128"/>
      </rPr>
      <t>■</t>
    </r>
    <r>
      <rPr>
        <sz val="11"/>
        <color theme="1"/>
        <rFont val="游明朝 Demibold"/>
        <family val="1"/>
        <charset val="128"/>
      </rPr>
      <t>：令和元年度の実績(常勤雇用以外)</t>
    </r>
    <rPh sb="2" eb="4">
      <t>レイワ</t>
    </rPh>
    <rPh sb="4" eb="6">
      <t>ガンネン</t>
    </rPh>
    <rPh sb="6" eb="7">
      <t>ド</t>
    </rPh>
    <rPh sb="8" eb="10">
      <t>ジッセキ</t>
    </rPh>
    <rPh sb="11" eb="13">
      <t>ジョウキン</t>
    </rPh>
    <rPh sb="13" eb="15">
      <t>コヨウ</t>
    </rPh>
    <rPh sb="21" eb="23">
      <t>ガンネン</t>
    </rPh>
    <rPh sb="23" eb="24">
      <t>ド</t>
    </rPh>
    <rPh sb="25" eb="27">
      <t>ジッセキ</t>
    </rPh>
    <rPh sb="32" eb="34">
      <t>イガイ</t>
    </rPh>
    <phoneticPr fontId="4"/>
  </si>
  <si>
    <t>＜予定補助金額・１人当たり予定補助金額＞</t>
    <rPh sb="1" eb="7">
      <t>ヨテイホジョキンガク</t>
    </rPh>
    <rPh sb="9" eb="10">
      <t>ヒト</t>
    </rPh>
    <rPh sb="10" eb="11">
      <t>ア</t>
    </rPh>
    <rPh sb="13" eb="19">
      <t>ヨテイホジョキンガク</t>
    </rPh>
    <phoneticPr fontId="2"/>
  </si>
  <si>
    <t>ダミー</t>
    <phoneticPr fontId="2"/>
  </si>
  <si>
    <r>
      <t xml:space="preserve">ハイレベル人材
</t>
    </r>
    <r>
      <rPr>
        <sz val="9"/>
        <color theme="1"/>
        <rFont val="游明朝 Demibold"/>
        <family val="1"/>
        <charset val="128"/>
      </rPr>
      <t>【令和元年度実績】</t>
    </r>
    <rPh sb="5" eb="7">
      <t>ジンザイ</t>
    </rPh>
    <rPh sb="9" eb="11">
      <t>レイワ</t>
    </rPh>
    <rPh sb="11" eb="13">
      <t>ガンネン</t>
    </rPh>
    <rPh sb="13" eb="14">
      <t>ド</t>
    </rPh>
    <rPh sb="14" eb="16">
      <t>ジッセキ</t>
    </rPh>
    <phoneticPr fontId="5"/>
  </si>
  <si>
    <r>
      <t xml:space="preserve">ハイレベル人材
</t>
    </r>
    <r>
      <rPr>
        <sz val="9"/>
        <color theme="1"/>
        <rFont val="游明朝 Demibold"/>
        <family val="1"/>
        <charset val="128"/>
      </rPr>
      <t>【令和元年度計画】</t>
    </r>
    <rPh sb="5" eb="7">
      <t>ジンザイ</t>
    </rPh>
    <rPh sb="9" eb="11">
      <t>レイワ</t>
    </rPh>
    <rPh sb="11" eb="13">
      <t>ガンネン</t>
    </rPh>
    <rPh sb="13" eb="14">
      <t>ド</t>
    </rPh>
    <rPh sb="14" eb="16">
      <t>ケイカク</t>
    </rPh>
    <phoneticPr fontId="5"/>
  </si>
  <si>
    <t>＜令和２年度 先導的人材マッチング事業の収支計画に係る基礎情報＞</t>
    <rPh sb="1" eb="3">
      <t>レイワ</t>
    </rPh>
    <rPh sb="4" eb="6">
      <t>ネンド</t>
    </rPh>
    <rPh sb="7" eb="12">
      <t>センドウテキジンザイ</t>
    </rPh>
    <rPh sb="17" eb="19">
      <t>ジギョウ</t>
    </rPh>
    <rPh sb="20" eb="22">
      <t>シュウシ</t>
    </rPh>
    <rPh sb="22" eb="24">
      <t>ケイカク</t>
    </rPh>
    <rPh sb="25" eb="26">
      <t>カカ</t>
    </rPh>
    <rPh sb="27" eb="29">
      <t>キソ</t>
    </rPh>
    <rPh sb="28" eb="30">
      <t>ジョウホウ</t>
    </rPh>
    <phoneticPr fontId="5"/>
  </si>
  <si>
    <t>＜令和２年度 先導的人材マッチング事業の計画に係るグラフ＞</t>
    <rPh sb="1" eb="3">
      <t>レイワ</t>
    </rPh>
    <rPh sb="4" eb="6">
      <t>ネンド</t>
    </rPh>
    <rPh sb="7" eb="12">
      <t>センドウテキジンザイ</t>
    </rPh>
    <rPh sb="17" eb="19">
      <t>ジギョウ</t>
    </rPh>
    <rPh sb="20" eb="22">
      <t>ケイカク</t>
    </rPh>
    <rPh sb="23" eb="24">
      <t>カカ</t>
    </rPh>
    <phoneticPr fontId="4"/>
  </si>
  <si>
    <t>令和３年</t>
    <rPh sb="0" eb="2">
      <t>レイワ</t>
    </rPh>
    <rPh sb="3" eb="4">
      <t>ネン</t>
    </rPh>
    <phoneticPr fontId="4"/>
  </si>
  <si>
    <t>令和４年</t>
    <rPh sb="0" eb="2">
      <t>レイワ</t>
    </rPh>
    <rPh sb="3" eb="4">
      <t>ネン</t>
    </rPh>
    <phoneticPr fontId="5"/>
  </si>
  <si>
    <t>＜令和元年度 先導的人材マッチング事業の計画と実績に係るグラフ＞</t>
    <rPh sb="1" eb="3">
      <t>レイワ</t>
    </rPh>
    <rPh sb="3" eb="5">
      <t>ガンネン</t>
    </rPh>
    <rPh sb="4" eb="6">
      <t>ネンド</t>
    </rPh>
    <rPh sb="7" eb="12">
      <t>センドウテキジンザイ</t>
    </rPh>
    <rPh sb="17" eb="19">
      <t>ジギョウ</t>
    </rPh>
    <rPh sb="20" eb="22">
      <t>ケイカク</t>
    </rPh>
    <rPh sb="23" eb="25">
      <t>ジッセキ</t>
    </rPh>
    <rPh sb="26" eb="27">
      <t>カカ</t>
    </rPh>
    <phoneticPr fontId="4"/>
  </si>
  <si>
    <t>令和２年</t>
    <rPh sb="0" eb="2">
      <t>レイワ</t>
    </rPh>
    <rPh sb="3" eb="4">
      <t>ネン</t>
    </rPh>
    <phoneticPr fontId="4"/>
  </si>
  <si>
    <t>令和３年</t>
    <rPh sb="0" eb="2">
      <t>レイワ</t>
    </rPh>
    <rPh sb="3" eb="4">
      <t>ネン</t>
    </rPh>
    <phoneticPr fontId="5"/>
  </si>
  <si>
    <t>&lt;前提＞</t>
    <rPh sb="1" eb="3">
      <t>ゼンテイ</t>
    </rPh>
    <phoneticPr fontId="4"/>
  </si>
  <si>
    <t>年収(万円)</t>
    <rPh sb="3" eb="4">
      <t>マン</t>
    </rPh>
    <rPh sb="4" eb="5">
      <t>エン</t>
    </rPh>
    <phoneticPr fontId="9"/>
  </si>
  <si>
    <t>合計(万円)</t>
    <rPh sb="0" eb="2">
      <t>ゴウケイ</t>
    </rPh>
    <rPh sb="3" eb="4">
      <t>マン</t>
    </rPh>
    <rPh sb="4" eb="5">
      <t>エン</t>
    </rPh>
    <phoneticPr fontId="9"/>
  </si>
  <si>
    <t>額
(万円)</t>
    <rPh sb="0" eb="1">
      <t>ガク</t>
    </rPh>
    <rPh sb="3" eb="4">
      <t>マン</t>
    </rPh>
    <rPh sb="4" eb="5">
      <t>エン</t>
    </rPh>
    <phoneticPr fontId="5"/>
  </si>
  <si>
    <t>支出の額
(万円)</t>
    <rPh sb="0" eb="2">
      <t>シシュツ</t>
    </rPh>
    <rPh sb="3" eb="4">
      <t>ガク</t>
    </rPh>
    <rPh sb="6" eb="7">
      <t>マン</t>
    </rPh>
    <rPh sb="7" eb="8">
      <t>エン</t>
    </rPh>
    <phoneticPr fontId="5"/>
  </si>
  <si>
    <t>役職別の
平均年収(万円)</t>
    <rPh sb="0" eb="2">
      <t>ヤクショク</t>
    </rPh>
    <rPh sb="2" eb="3">
      <t>ベツ</t>
    </rPh>
    <rPh sb="5" eb="7">
      <t>ヘイキン</t>
    </rPh>
    <rPh sb="10" eb="11">
      <t>マン</t>
    </rPh>
    <rPh sb="11" eb="12">
      <t>エン</t>
    </rPh>
    <phoneticPr fontId="9"/>
  </si>
  <si>
    <t>【※前年度収支計画記載書は、令和元年度 先導的人材マッチング事業の採択機関のみ、記載してください】</t>
    <rPh sb="2" eb="5">
      <t>ゼンネンド</t>
    </rPh>
    <rPh sb="5" eb="7">
      <t>シュウシ</t>
    </rPh>
    <rPh sb="7" eb="9">
      <t>ケイカク</t>
    </rPh>
    <rPh sb="9" eb="11">
      <t>キサイ</t>
    </rPh>
    <rPh sb="11" eb="12">
      <t>ショ</t>
    </rPh>
    <rPh sb="14" eb="16">
      <t>レイワ</t>
    </rPh>
    <rPh sb="16" eb="18">
      <t>ガンネン</t>
    </rPh>
    <rPh sb="18" eb="19">
      <t>ド</t>
    </rPh>
    <rPh sb="20" eb="25">
      <t>センドウテキジンザイ</t>
    </rPh>
    <rPh sb="30" eb="32">
      <t>ジギョウ</t>
    </rPh>
    <rPh sb="33" eb="35">
      <t>サイタク</t>
    </rPh>
    <rPh sb="35" eb="37">
      <t>キカン</t>
    </rPh>
    <rPh sb="39" eb="46">
      <t>カンセツホジョジギョウシャキサイ</t>
    </rPh>
    <phoneticPr fontId="4"/>
  </si>
  <si>
    <t>※令和元年度 先導的人材マッチング事業の応募時に、想定していた平均金額を記入してください</t>
    <rPh sb="1" eb="3">
      <t>レイワ</t>
    </rPh>
    <rPh sb="3" eb="6">
      <t>ガンネンド</t>
    </rPh>
    <rPh sb="17" eb="19">
      <t>ジギョウ</t>
    </rPh>
    <rPh sb="20" eb="22">
      <t>オウボ</t>
    </rPh>
    <rPh sb="22" eb="23">
      <t>ジ</t>
    </rPh>
    <rPh sb="25" eb="27">
      <t>ソウテイ</t>
    </rPh>
    <rPh sb="31" eb="33">
      <t>ヘイキン</t>
    </rPh>
    <rPh sb="33" eb="35">
      <t>キンガク</t>
    </rPh>
    <rPh sb="36" eb="38">
      <t>キニュウ</t>
    </rPh>
    <phoneticPr fontId="5"/>
  </si>
  <si>
    <t>※グラフは自動で作成されます。４-６月は補助対象期間外です。</t>
    <rPh sb="5" eb="7">
      <t>ジドウ</t>
    </rPh>
    <rPh sb="8" eb="10">
      <t>サクセイ</t>
    </rPh>
    <rPh sb="18" eb="19">
      <t>ガツ</t>
    </rPh>
    <rPh sb="20" eb="22">
      <t>ホジョ</t>
    </rPh>
    <rPh sb="22" eb="24">
      <t>タイショウ</t>
    </rPh>
    <rPh sb="24" eb="26">
      <t>キカン</t>
    </rPh>
    <rPh sb="26" eb="27">
      <t>ガイ</t>
    </rPh>
    <phoneticPr fontId="4"/>
  </si>
  <si>
    <t>・黄色網掛け箇所にのみ記入してください(それ以外は自動計算)</t>
    <rPh sb="1" eb="3">
      <t>キイロ</t>
    </rPh>
    <rPh sb="3" eb="5">
      <t>アミカ</t>
    </rPh>
    <rPh sb="6" eb="8">
      <t>カショ</t>
    </rPh>
    <rPh sb="11" eb="13">
      <t>キニュウ</t>
    </rPh>
    <phoneticPr fontId="5"/>
  </si>
  <si>
    <t>※令和２年度 先導的人材マッチング事業における本店の事業体制(専従者と兼務者の人数)が自動計算されます</t>
    <rPh sb="1" eb="3">
      <t>レイワ</t>
    </rPh>
    <rPh sb="4" eb="6">
      <t>ネンド</t>
    </rPh>
    <rPh sb="7" eb="12">
      <t>センドウテキジンザイ</t>
    </rPh>
    <rPh sb="17" eb="19">
      <t>ジギョウ</t>
    </rPh>
    <rPh sb="23" eb="25">
      <t>ホンテン</t>
    </rPh>
    <rPh sb="26" eb="28">
      <t>ジギョウ</t>
    </rPh>
    <rPh sb="28" eb="30">
      <t>タイセイ</t>
    </rPh>
    <rPh sb="31" eb="34">
      <t>センジュウシャ</t>
    </rPh>
    <rPh sb="35" eb="37">
      <t>ケンム</t>
    </rPh>
    <rPh sb="37" eb="38">
      <t>シャ</t>
    </rPh>
    <rPh sb="39" eb="40">
      <t>ニン</t>
    </rPh>
    <rPh sb="40" eb="41">
      <t>スウ</t>
    </rPh>
    <rPh sb="43" eb="45">
      <t>ジドウ</t>
    </rPh>
    <rPh sb="45" eb="47">
      <t>ケイサン</t>
    </rPh>
    <phoneticPr fontId="5"/>
  </si>
  <si>
    <t>※令和元年度 先導的人材マッチング事業の応募時に、想定していた本店の事業体制(専従者と兼務者の人数)を記入してください</t>
    <rPh sb="1" eb="3">
      <t>レイワ</t>
    </rPh>
    <rPh sb="3" eb="6">
      <t>ガンネンド</t>
    </rPh>
    <rPh sb="7" eb="12">
      <t>センドウテキジンザイ</t>
    </rPh>
    <rPh sb="17" eb="19">
      <t>ジギョウ</t>
    </rPh>
    <rPh sb="20" eb="22">
      <t>オウボ</t>
    </rPh>
    <rPh sb="22" eb="23">
      <t>ジ</t>
    </rPh>
    <rPh sb="25" eb="27">
      <t>ソウテイ</t>
    </rPh>
    <rPh sb="31" eb="33">
      <t>ホンテン</t>
    </rPh>
    <rPh sb="34" eb="36">
      <t>ジギョウ</t>
    </rPh>
    <rPh sb="36" eb="38">
      <t>タイセイ</t>
    </rPh>
    <rPh sb="39" eb="42">
      <t>センジュウシャ</t>
    </rPh>
    <rPh sb="43" eb="45">
      <t>ケンム</t>
    </rPh>
    <rPh sb="45" eb="46">
      <t>シャ</t>
    </rPh>
    <rPh sb="47" eb="48">
      <t>ニン</t>
    </rPh>
    <rPh sb="48" eb="49">
      <t>スウ</t>
    </rPh>
    <rPh sb="51" eb="53">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</si>
</sst>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quot;社&quot;"/>
    <numFmt numFmtId="178" formatCode="#,##0&quot;人&quot;"/>
    <numFmt numFmtId="179" formatCode="#,##0&quot;万&quot;&quot;円&quot;"/>
    <numFmt numFmtId="180" formatCode="0.0"/>
    <numFmt numFmtId="181" formatCode="0_);[Red]\(0\)"/>
  </numFmts>
  <fonts count="32"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明朝 Demibold"/>
      <family val="1"/>
      <charset val="128"/>
    </font>
    <font>
      <sz val="6"/>
      <name val="游ゴシック"/>
      <family val="2"/>
      <charset val="128"/>
      <scheme val="minor"/>
    </font>
    <font>
      <sz val="6"/>
      <name val="ＭＳ Ｐゴシック"/>
      <family val="3"/>
      <charset val="128"/>
    </font>
    <font>
      <sz val="11"/>
      <color theme="1"/>
      <name val="游明朝 Demibold"/>
      <family val="1"/>
      <charset val="128"/>
    </font>
    <font>
      <b/>
      <sz val="12"/>
      <color theme="1"/>
      <name val="游明朝 Demibold"/>
      <family val="1"/>
      <charset val="128"/>
    </font>
    <font>
      <sz val="12"/>
      <color theme="1"/>
      <name val="游明朝 Demibold"/>
      <family val="1"/>
      <charset val="128"/>
    </font>
    <font>
      <sz val="6"/>
      <name val="游ゴシック"/>
      <family val="3"/>
      <charset val="128"/>
    </font>
    <font>
      <sz val="11"/>
      <color theme="1"/>
      <name val="游ゴシック"/>
      <family val="3"/>
      <charset val="128"/>
    </font>
    <font>
      <sz val="11"/>
      <color rgb="FFC00000"/>
      <name val="游明朝 Demibold"/>
      <family val="1"/>
      <charset val="128"/>
    </font>
    <font>
      <b/>
      <sz val="10"/>
      <color theme="1"/>
      <name val="游明朝 Demibold"/>
      <family val="1"/>
      <charset val="128"/>
    </font>
    <font>
      <sz val="10"/>
      <color theme="1"/>
      <name val="游明朝 Demibold"/>
      <family val="1"/>
      <charset val="128"/>
    </font>
    <font>
      <sz val="12"/>
      <color theme="0"/>
      <name val="游明朝 Demibold"/>
      <family val="1"/>
      <charset val="128"/>
    </font>
    <font>
      <b/>
      <sz val="12"/>
      <color theme="0"/>
      <name val="游明朝 Demibold"/>
      <family val="1"/>
      <charset val="128"/>
    </font>
    <font>
      <sz val="12"/>
      <name val="游明朝 Demibold"/>
      <family val="1"/>
      <charset val="128"/>
    </font>
    <font>
      <sz val="12"/>
      <color rgb="FFC00000"/>
      <name val="游明朝 Demibold"/>
      <family val="1"/>
      <charset val="128"/>
    </font>
    <font>
      <b/>
      <sz val="11"/>
      <color rgb="FFFF0000"/>
      <name val="游明朝 Demibold"/>
      <family val="1"/>
      <charset val="128"/>
    </font>
    <font>
      <sz val="11"/>
      <color rgb="FFFF0000"/>
      <name val="游明朝 Demibold"/>
      <family val="1"/>
      <charset val="128"/>
    </font>
    <font>
      <sz val="11"/>
      <color theme="0" tint="-0.14999847407452621"/>
      <name val="游明朝 Demibold"/>
      <family val="1"/>
      <charset val="128"/>
    </font>
    <font>
      <sz val="11"/>
      <color theme="5"/>
      <name val="游明朝 Demibold"/>
      <family val="1"/>
      <charset val="128"/>
    </font>
    <font>
      <sz val="11"/>
      <color theme="0" tint="-0.34998626667073579"/>
      <name val="游明朝 Demibold"/>
      <family val="1"/>
      <charset val="128"/>
    </font>
    <font>
      <sz val="9"/>
      <color theme="1"/>
      <name val="游明朝 Demibold"/>
      <family val="1"/>
      <charset val="128"/>
    </font>
    <font>
      <sz val="10.5"/>
      <color indexed="81"/>
      <name val="游明朝 Demibold"/>
      <family val="1"/>
      <charset val="128"/>
    </font>
    <font>
      <b/>
      <sz val="12"/>
      <color rgb="FFFF0000"/>
      <name val="游明朝 Demibold"/>
      <family val="1"/>
      <charset val="128"/>
    </font>
    <font>
      <sz val="12"/>
      <color rgb="FFFF0000"/>
      <name val="游明朝 Demibold"/>
      <family val="1"/>
      <charset val="128"/>
    </font>
    <font>
      <b/>
      <sz val="11"/>
      <color theme="0"/>
      <name val="游明朝 Demibold"/>
      <family val="1"/>
      <charset val="128"/>
    </font>
    <font>
      <sz val="11"/>
      <color theme="0" tint="-0.249977111117893"/>
      <name val="游明朝 Demibold"/>
      <family val="1"/>
      <charset val="128"/>
    </font>
    <font>
      <sz val="11"/>
      <color theme="8"/>
      <name val="游明朝 Demibold"/>
      <family val="1"/>
      <charset val="128"/>
    </font>
    <font>
      <b/>
      <sz val="10.5"/>
      <color indexed="81"/>
      <name val="游明朝 Demibold"/>
      <family val="1"/>
      <charset val="128"/>
    </font>
    <font>
      <b/>
      <u/>
      <sz val="14"/>
      <color rgb="FFFF0000"/>
      <name val="游明朝 Demibold"/>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132">
    <border>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theme="1"/>
      </left>
      <right style="thin">
        <color theme="1"/>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medium">
        <color theme="1"/>
      </bottom>
      <diagonal/>
    </border>
    <border>
      <left style="thin">
        <color theme="1"/>
      </left>
      <right/>
      <top style="thin">
        <color theme="1"/>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medium">
        <color theme="1"/>
      </bottom>
      <diagonal/>
    </border>
    <border>
      <left style="thin">
        <color indexed="64"/>
      </left>
      <right style="thin">
        <color indexed="64"/>
      </right>
      <top/>
      <bottom style="medium">
        <color theme="1"/>
      </bottom>
      <diagonal/>
    </border>
    <border>
      <left style="thin">
        <color indexed="64"/>
      </left>
      <right/>
      <top style="double">
        <color indexed="64"/>
      </top>
      <bottom style="medium">
        <color theme="1"/>
      </bottom>
      <diagonal/>
    </border>
    <border>
      <left/>
      <right/>
      <top style="double">
        <color indexed="64"/>
      </top>
      <bottom style="medium">
        <color theme="1"/>
      </bottom>
      <diagonal/>
    </border>
    <border>
      <left style="thin">
        <color theme="1"/>
      </left>
      <right style="thin">
        <color theme="1"/>
      </right>
      <top/>
      <bottom style="double">
        <color theme="1"/>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theme="1"/>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medium">
        <color indexed="64"/>
      </top>
      <bottom style="thin">
        <color theme="1"/>
      </bottom>
      <diagonal/>
    </border>
    <border>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medium">
        <color indexed="64"/>
      </top>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thin">
        <color indexed="64"/>
      </bottom>
      <diagonal/>
    </border>
    <border>
      <left/>
      <right style="medium">
        <color indexed="64"/>
      </right>
      <top style="double">
        <color indexed="64"/>
      </top>
      <bottom style="medium">
        <color theme="1"/>
      </bottom>
      <diagonal/>
    </border>
    <border>
      <left style="thin">
        <color theme="1"/>
      </left>
      <right/>
      <top style="medium">
        <color indexed="64"/>
      </top>
      <bottom/>
      <diagonal/>
    </border>
    <border>
      <left style="medium">
        <color indexed="64"/>
      </left>
      <right/>
      <top style="thin">
        <color theme="1"/>
      </top>
      <bottom/>
      <diagonal/>
    </border>
    <border>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thin">
        <color theme="1"/>
      </right>
      <top style="thin">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style="thin">
        <color theme="1"/>
      </right>
      <top style="double">
        <color theme="1"/>
      </top>
      <bottom style="thin">
        <color theme="1"/>
      </bottom>
      <diagonal/>
    </border>
    <border>
      <left style="thin">
        <color theme="1"/>
      </left>
      <right style="thin">
        <color theme="1"/>
      </right>
      <top style="double">
        <color theme="1"/>
      </top>
      <bottom style="thin">
        <color theme="1"/>
      </bottom>
      <diagonal/>
    </border>
    <border>
      <left style="thin">
        <color theme="1"/>
      </left>
      <right style="medium">
        <color theme="1"/>
      </right>
      <top/>
      <bottom style="double">
        <color theme="1"/>
      </bottom>
      <diagonal/>
    </border>
    <border>
      <left style="thin">
        <color theme="1"/>
      </left>
      <right style="medium">
        <color theme="1"/>
      </right>
      <top/>
      <bottom style="thin">
        <color theme="1"/>
      </bottom>
      <diagonal/>
    </border>
    <border>
      <left style="thin">
        <color theme="1"/>
      </left>
      <right style="medium">
        <color theme="1"/>
      </right>
      <top style="medium">
        <color theme="1"/>
      </top>
      <bottom/>
      <diagonal/>
    </border>
    <border>
      <left style="thin">
        <color theme="1"/>
      </left>
      <right/>
      <top style="medium">
        <color theme="1"/>
      </top>
      <bottom style="thin">
        <color theme="1"/>
      </bottom>
      <diagonal/>
    </border>
    <border>
      <left style="medium">
        <color theme="1"/>
      </left>
      <right style="thin">
        <color theme="1"/>
      </right>
      <top/>
      <bottom style="double">
        <color theme="1"/>
      </bottom>
      <diagonal/>
    </border>
    <border>
      <left style="thin">
        <color theme="1"/>
      </left>
      <right style="thin">
        <color theme="1"/>
      </right>
      <top style="double">
        <color theme="1"/>
      </top>
      <bottom/>
      <diagonal/>
    </border>
    <border>
      <left style="medium">
        <color theme="1"/>
      </left>
      <right style="thin">
        <color theme="1"/>
      </right>
      <top style="double">
        <color theme="1"/>
      </top>
      <bottom/>
      <diagonal/>
    </border>
    <border>
      <left style="medium">
        <color theme="1"/>
      </left>
      <right style="thin">
        <color theme="1"/>
      </right>
      <top/>
      <bottom style="medium">
        <color theme="1"/>
      </bottom>
      <diagonal/>
    </border>
    <border>
      <left style="thin">
        <color theme="1"/>
      </left>
      <right style="medium">
        <color theme="1"/>
      </right>
      <top style="thin">
        <color theme="1"/>
      </top>
      <bottom/>
      <diagonal/>
    </border>
    <border>
      <left style="thin">
        <color theme="1"/>
      </left>
      <right style="medium">
        <color theme="1"/>
      </right>
      <top style="double">
        <color theme="1"/>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double">
        <color auto="1"/>
      </top>
      <bottom/>
      <diagonal/>
    </border>
    <border>
      <left style="thin">
        <color theme="1"/>
      </left>
      <right style="thin">
        <color theme="1"/>
      </right>
      <top style="double">
        <color auto="1"/>
      </top>
      <bottom/>
      <diagonal/>
    </border>
    <border>
      <left style="thin">
        <color theme="1"/>
      </left>
      <right/>
      <top style="double">
        <color auto="1"/>
      </top>
      <bottom style="thin">
        <color theme="1"/>
      </bottom>
      <diagonal/>
    </border>
    <border>
      <left/>
      <right style="thin">
        <color theme="1"/>
      </right>
      <top style="double">
        <color auto="1"/>
      </top>
      <bottom style="thin">
        <color theme="1"/>
      </bottom>
      <diagonal/>
    </border>
    <border>
      <left style="thin">
        <color theme="1"/>
      </left>
      <right style="thin">
        <color theme="1"/>
      </right>
      <top style="double">
        <color auto="1"/>
      </top>
      <bottom style="thin">
        <color theme="1"/>
      </bottom>
      <diagonal/>
    </border>
    <border>
      <left style="thin">
        <color theme="1"/>
      </left>
      <right style="medium">
        <color theme="1"/>
      </right>
      <top style="double">
        <color auto="1"/>
      </top>
      <bottom style="thin">
        <color theme="1"/>
      </bottom>
      <diagonal/>
    </border>
    <border>
      <left style="thin">
        <color theme="1"/>
      </left>
      <right/>
      <top style="thin">
        <color theme="1"/>
      </top>
      <bottom style="double">
        <color auto="1"/>
      </bottom>
      <diagonal/>
    </border>
    <border>
      <left/>
      <right style="thin">
        <color theme="1"/>
      </right>
      <top style="thin">
        <color theme="1"/>
      </top>
      <bottom style="double">
        <color auto="1"/>
      </bottom>
      <diagonal/>
    </border>
    <border>
      <left style="thin">
        <color theme="1"/>
      </left>
      <right style="thin">
        <color theme="1"/>
      </right>
      <top/>
      <bottom style="double">
        <color auto="1"/>
      </bottom>
      <diagonal/>
    </border>
    <border>
      <left style="medium">
        <color theme="1"/>
      </left>
      <right style="thin">
        <color theme="1"/>
      </right>
      <top/>
      <bottom style="double">
        <color auto="1"/>
      </bottom>
      <diagonal/>
    </border>
    <border>
      <left/>
      <right/>
      <top style="thin">
        <color theme="1"/>
      </top>
      <bottom/>
      <diagonal/>
    </border>
    <border>
      <left/>
      <right/>
      <top style="thin">
        <color theme="1"/>
      </top>
      <bottom style="medium">
        <color theme="1"/>
      </bottom>
      <diagonal/>
    </border>
    <border>
      <left/>
      <right/>
      <top style="thin">
        <color theme="1"/>
      </top>
      <bottom style="double">
        <color auto="1"/>
      </bottom>
      <diagonal/>
    </border>
    <border>
      <left/>
      <right/>
      <top style="double">
        <color auto="1"/>
      </top>
      <bottom style="thin">
        <color theme="1"/>
      </bottom>
      <diagonal/>
    </border>
    <border>
      <left/>
      <right/>
      <top style="double">
        <color theme="1"/>
      </top>
      <bottom style="thin">
        <color theme="1"/>
      </bottom>
      <diagonal/>
    </border>
    <border>
      <left style="thin">
        <color theme="1"/>
      </left>
      <right style="medium">
        <color theme="1"/>
      </right>
      <top/>
      <bottom/>
      <diagonal/>
    </border>
    <border>
      <left style="medium">
        <color indexed="64"/>
      </left>
      <right style="thin">
        <color theme="1"/>
      </right>
      <top style="thin">
        <color theme="1"/>
      </top>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double">
        <color theme="1"/>
      </top>
      <bottom style="thin">
        <color theme="1"/>
      </bottom>
      <diagonal/>
    </border>
    <border diagonalUp="1">
      <left style="thin">
        <color theme="1"/>
      </left>
      <right style="thin">
        <color theme="1"/>
      </right>
      <top style="thin">
        <color theme="1"/>
      </top>
      <bottom style="thin">
        <color theme="1"/>
      </bottom>
      <diagonal style="thin">
        <color theme="1"/>
      </diagonal>
    </border>
    <border diagonalUp="1">
      <left style="thin">
        <color theme="1"/>
      </left>
      <right style="thin">
        <color theme="1"/>
      </right>
      <top/>
      <bottom style="double">
        <color theme="1"/>
      </bottom>
      <diagonal style="thin">
        <color theme="1"/>
      </diagonal>
    </border>
    <border diagonalUp="1">
      <left style="thin">
        <color theme="1"/>
      </left>
      <right style="thin">
        <color theme="1"/>
      </right>
      <top/>
      <bottom style="thin">
        <color theme="1"/>
      </bottom>
      <diagonal style="thin">
        <color theme="1"/>
      </diagonal>
    </border>
    <border diagonalUp="1">
      <left style="thin">
        <color theme="1"/>
      </left>
      <right style="thin">
        <color theme="1"/>
      </right>
      <top style="thin">
        <color theme="1"/>
      </top>
      <bottom/>
      <diagonal style="thin">
        <color theme="1"/>
      </diagonal>
    </border>
    <border diagonalUp="1">
      <left style="thin">
        <color theme="1"/>
      </left>
      <right style="thin">
        <color theme="1"/>
      </right>
      <top style="double">
        <color theme="1"/>
      </top>
      <bottom style="thin">
        <color theme="1"/>
      </bottom>
      <diagonal style="thin">
        <color theme="1"/>
      </diagonal>
    </border>
    <border diagonalUp="1">
      <left style="thin">
        <color theme="1"/>
      </left>
      <right style="thin">
        <color theme="1"/>
      </right>
      <top style="double">
        <color auto="1"/>
      </top>
      <bottom/>
      <diagonal style="thin">
        <color theme="1"/>
      </diagonal>
    </border>
    <border>
      <left style="medium">
        <color indexed="64"/>
      </left>
      <right style="thin">
        <color theme="1"/>
      </right>
      <top style="double">
        <color indexed="64"/>
      </top>
      <bottom/>
      <diagonal/>
    </border>
    <border>
      <left style="medium">
        <color indexed="64"/>
      </left>
      <right style="thin">
        <color theme="1"/>
      </right>
      <top/>
      <bottom/>
      <diagonal/>
    </border>
    <border>
      <left style="medium">
        <color indexed="64"/>
      </left>
      <right style="thin">
        <color theme="1"/>
      </right>
      <top/>
      <bottom style="medium">
        <color indexed="64"/>
      </bottom>
      <diagonal/>
    </border>
    <border diagonalUp="1">
      <left style="thin">
        <color theme="1"/>
      </left>
      <right style="thin">
        <color theme="1"/>
      </right>
      <top style="thin">
        <color theme="1"/>
      </top>
      <bottom style="medium">
        <color indexed="64"/>
      </bottom>
      <diagonal style="thin">
        <color theme="1"/>
      </diagonal>
    </border>
    <border>
      <left style="thin">
        <color theme="1"/>
      </left>
      <right style="medium">
        <color theme="1"/>
      </right>
      <top style="thin">
        <color theme="1"/>
      </top>
      <bottom style="medium">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293">
    <xf numFmtId="0" fontId="0" fillId="0" borderId="0" xfId="0">
      <alignment vertical="center"/>
    </xf>
    <xf numFmtId="0" fontId="6" fillId="0" borderId="0" xfId="2" applyFont="1">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right" vertical="center"/>
    </xf>
    <xf numFmtId="9" fontId="8" fillId="3" borderId="2" xfId="1" applyFont="1" applyFill="1" applyBorder="1">
      <alignment vertical="center"/>
    </xf>
    <xf numFmtId="9" fontId="8" fillId="3" borderId="3" xfId="1" applyFont="1" applyFill="1" applyBorder="1">
      <alignment vertical="center"/>
    </xf>
    <xf numFmtId="9" fontId="8" fillId="3" borderId="4" xfId="1" applyFont="1" applyFill="1" applyBorder="1" applyAlignment="1">
      <alignment horizontal="right" vertical="center"/>
    </xf>
    <xf numFmtId="0" fontId="8" fillId="0" borderId="5" xfId="2" quotePrefix="1" applyFont="1" applyBorder="1">
      <alignment vertical="center"/>
    </xf>
    <xf numFmtId="0" fontId="11" fillId="0" borderId="0" xfId="2" applyFont="1">
      <alignment vertical="center"/>
    </xf>
    <xf numFmtId="0" fontId="6" fillId="6" borderId="7" xfId="2" applyFont="1" applyFill="1" applyBorder="1" applyAlignment="1">
      <alignment horizontal="center" vertical="center"/>
    </xf>
    <xf numFmtId="177" fontId="6" fillId="5" borderId="8" xfId="2" applyNumberFormat="1" applyFont="1" applyFill="1" applyBorder="1">
      <alignment vertical="center"/>
    </xf>
    <xf numFmtId="178" fontId="6" fillId="5" borderId="8" xfId="2" applyNumberFormat="1" applyFont="1" applyFill="1" applyBorder="1">
      <alignment vertical="center"/>
    </xf>
    <xf numFmtId="179" fontId="6" fillId="5" borderId="8" xfId="2" applyNumberFormat="1" applyFont="1" applyFill="1" applyBorder="1">
      <alignment vertical="center"/>
    </xf>
    <xf numFmtId="176" fontId="6" fillId="0" borderId="22" xfId="2" applyNumberFormat="1" applyFont="1" applyBorder="1" applyAlignment="1">
      <alignment horizontal="right" vertical="center"/>
    </xf>
    <xf numFmtId="179" fontId="6" fillId="5" borderId="23" xfId="2" applyNumberFormat="1" applyFont="1" applyFill="1" applyBorder="1">
      <alignment vertical="center"/>
    </xf>
    <xf numFmtId="0" fontId="6" fillId="0" borderId="0" xfId="4" applyFont="1">
      <alignment vertical="center"/>
    </xf>
    <xf numFmtId="0" fontId="8" fillId="0" borderId="0" xfId="4" applyFont="1">
      <alignment vertical="center"/>
    </xf>
    <xf numFmtId="0" fontId="6" fillId="0" borderId="0" xfId="4" applyFont="1" applyAlignment="1">
      <alignment horizontal="center" vertical="center"/>
    </xf>
    <xf numFmtId="0" fontId="7" fillId="0" borderId="0" xfId="4" applyFont="1">
      <alignment vertical="center"/>
    </xf>
    <xf numFmtId="0" fontId="8" fillId="0" borderId="0" xfId="4" applyFont="1" applyAlignment="1">
      <alignment horizontal="left" vertical="center"/>
    </xf>
    <xf numFmtId="180" fontId="8" fillId="3" borderId="1" xfId="4" applyNumberFormat="1" applyFont="1" applyFill="1" applyBorder="1">
      <alignment vertical="center"/>
    </xf>
    <xf numFmtId="176" fontId="8" fillId="2" borderId="7" xfId="4" applyNumberFormat="1" applyFont="1" applyFill="1" applyBorder="1" applyAlignment="1">
      <alignment horizontal="center" vertical="center"/>
    </xf>
    <xf numFmtId="176" fontId="8" fillId="0" borderId="7" xfId="4" applyNumberFormat="1" applyFont="1" applyBorder="1" applyAlignment="1">
      <alignment horizontal="right" vertical="center"/>
    </xf>
    <xf numFmtId="176" fontId="8" fillId="2" borderId="7" xfId="4" applyNumberFormat="1" applyFont="1" applyFill="1" applyBorder="1" applyAlignment="1">
      <alignment horizontal="right" vertical="center"/>
    </xf>
    <xf numFmtId="176" fontId="16" fillId="0" borderId="32" xfId="4" applyNumberFormat="1" applyFont="1" applyBorder="1" applyAlignment="1">
      <alignment horizontal="right" vertical="center"/>
    </xf>
    <xf numFmtId="176" fontId="16" fillId="0" borderId="36" xfId="4" applyNumberFormat="1" applyFont="1" applyBorder="1" applyAlignment="1">
      <alignment horizontal="right" vertical="center"/>
    </xf>
    <xf numFmtId="1" fontId="8" fillId="2" borderId="1" xfId="4" applyNumberFormat="1" applyFont="1" applyFill="1" applyBorder="1">
      <alignment vertical="center"/>
    </xf>
    <xf numFmtId="0" fontId="17" fillId="0" borderId="0" xfId="4" applyFont="1">
      <alignment vertical="center"/>
    </xf>
    <xf numFmtId="180" fontId="8" fillId="3" borderId="0" xfId="4" applyNumberFormat="1" applyFont="1" applyFill="1">
      <alignment vertical="center"/>
    </xf>
    <xf numFmtId="176" fontId="8" fillId="0" borderId="13" xfId="4" applyNumberFormat="1" applyFont="1" applyBorder="1" applyAlignment="1">
      <alignment horizontal="right" vertical="center"/>
    </xf>
    <xf numFmtId="0" fontId="6" fillId="0" borderId="0" xfId="4" applyFont="1">
      <alignment vertical="center"/>
    </xf>
    <xf numFmtId="0" fontId="8" fillId="0" borderId="13" xfId="4" applyFont="1" applyBorder="1" applyAlignment="1">
      <alignment vertical="center" wrapText="1"/>
    </xf>
    <xf numFmtId="0" fontId="8" fillId="0" borderId="7" xfId="4" applyFont="1" applyBorder="1" applyAlignment="1">
      <alignment horizontal="center" vertical="center" wrapText="1"/>
    </xf>
    <xf numFmtId="0" fontId="8" fillId="0" borderId="7" xfId="4" applyFont="1" applyBorder="1" applyAlignment="1">
      <alignment vertical="center" wrapText="1"/>
    </xf>
    <xf numFmtId="0" fontId="16" fillId="0" borderId="35" xfId="4" applyFont="1" applyBorder="1" applyAlignment="1">
      <alignment horizontal="center" vertical="center"/>
    </xf>
    <xf numFmtId="0" fontId="6" fillId="0" borderId="27" xfId="4" applyFont="1" applyBorder="1" applyAlignment="1">
      <alignment horizontal="center" vertical="center"/>
    </xf>
    <xf numFmtId="0" fontId="6" fillId="0" borderId="29" xfId="4" applyFont="1" applyBorder="1" applyAlignment="1">
      <alignment horizontal="center" vertical="center"/>
    </xf>
    <xf numFmtId="0" fontId="6" fillId="0" borderId="34" xfId="4" applyFont="1" applyBorder="1" applyAlignment="1">
      <alignment horizontal="center" vertical="center"/>
    </xf>
    <xf numFmtId="176" fontId="8" fillId="0" borderId="71" xfId="4" applyNumberFormat="1" applyFont="1" applyBorder="1" applyAlignment="1">
      <alignment horizontal="right" vertical="center"/>
    </xf>
    <xf numFmtId="0" fontId="6" fillId="0" borderId="0" xfId="4" applyFont="1">
      <alignment vertical="center"/>
    </xf>
    <xf numFmtId="0" fontId="8" fillId="0" borderId="7" xfId="4" applyFont="1" applyBorder="1" applyAlignment="1">
      <alignment horizontal="center" vertical="center" wrapText="1"/>
    </xf>
    <xf numFmtId="0" fontId="6" fillId="0" borderId="45" xfId="2" applyFont="1" applyBorder="1" applyAlignment="1">
      <alignment horizontal="center" vertical="center" wrapText="1"/>
    </xf>
    <xf numFmtId="38" fontId="8" fillId="0" borderId="53" xfId="2" applyNumberFormat="1" applyFont="1" applyBorder="1" applyAlignment="1">
      <alignment vertical="center" wrapText="1"/>
    </xf>
    <xf numFmtId="0" fontId="6" fillId="0" borderId="54" xfId="2" applyFont="1" applyBorder="1" applyAlignment="1">
      <alignment horizontal="center" vertical="center"/>
    </xf>
    <xf numFmtId="38" fontId="8" fillId="0" borderId="31" xfId="2" applyNumberFormat="1" applyFont="1" applyBorder="1" applyAlignment="1">
      <alignment vertical="center"/>
    </xf>
    <xf numFmtId="0" fontId="8" fillId="0" borderId="63" xfId="2" applyFont="1" applyBorder="1" applyAlignment="1">
      <alignment horizontal="center" vertical="center"/>
    </xf>
    <xf numFmtId="38" fontId="8" fillId="0" borderId="64" xfId="2" applyNumberFormat="1" applyFont="1" applyBorder="1" applyAlignment="1">
      <alignment vertical="center"/>
    </xf>
    <xf numFmtId="0" fontId="6" fillId="0" borderId="61" xfId="2" applyFont="1" applyBorder="1" applyAlignment="1">
      <alignment horizontal="center" vertical="center" wrapText="1"/>
    </xf>
    <xf numFmtId="38" fontId="8" fillId="0" borderId="41" xfId="2" applyNumberFormat="1" applyFont="1" applyBorder="1" applyAlignment="1">
      <alignment vertical="center" wrapText="1"/>
    </xf>
    <xf numFmtId="176" fontId="6" fillId="0" borderId="7" xfId="2" applyNumberFormat="1" applyFont="1" applyBorder="1" applyAlignment="1">
      <alignment vertical="center"/>
    </xf>
    <xf numFmtId="0" fontId="6" fillId="6" borderId="84" xfId="2" applyFont="1" applyFill="1" applyBorder="1" applyAlignment="1">
      <alignment horizontal="center" vertical="center"/>
    </xf>
    <xf numFmtId="176" fontId="8" fillId="0" borderId="7" xfId="4" applyNumberFormat="1" applyFont="1" applyBorder="1" applyAlignment="1">
      <alignment horizontal="right" vertical="center"/>
    </xf>
    <xf numFmtId="176" fontId="8" fillId="0" borderId="71" xfId="4" applyNumberFormat="1" applyFont="1" applyBorder="1" applyAlignment="1">
      <alignment horizontal="right" vertical="center"/>
    </xf>
    <xf numFmtId="176" fontId="8" fillId="2" borderId="7" xfId="4" applyNumberFormat="1" applyFont="1" applyFill="1" applyBorder="1" applyAlignment="1">
      <alignment horizontal="right" vertical="center"/>
    </xf>
    <xf numFmtId="0" fontId="6" fillId="0" borderId="0" xfId="4" applyFont="1">
      <alignment vertical="center"/>
    </xf>
    <xf numFmtId="0" fontId="18" fillId="0" borderId="0" xfId="2" applyFont="1">
      <alignment vertical="center"/>
    </xf>
    <xf numFmtId="178" fontId="6" fillId="5" borderId="89" xfId="2" applyNumberFormat="1" applyFont="1" applyFill="1" applyBorder="1">
      <alignment vertical="center"/>
    </xf>
    <xf numFmtId="179" fontId="6" fillId="5" borderId="90" xfId="2" applyNumberFormat="1" applyFont="1" applyFill="1" applyBorder="1">
      <alignment vertical="center"/>
    </xf>
    <xf numFmtId="176" fontId="6" fillId="0" borderId="13" xfId="2" applyNumberFormat="1" applyFont="1" applyBorder="1" applyAlignment="1">
      <alignment vertical="center"/>
    </xf>
    <xf numFmtId="178" fontId="6" fillId="5" borderId="97" xfId="2" applyNumberFormat="1" applyFont="1" applyFill="1" applyBorder="1">
      <alignment vertical="center"/>
    </xf>
    <xf numFmtId="176" fontId="6" fillId="0" borderId="88" xfId="2" applyNumberFormat="1" applyFont="1" applyBorder="1" applyAlignment="1">
      <alignment horizontal="right" vertical="center"/>
    </xf>
    <xf numFmtId="179" fontId="6" fillId="5" borderId="98" xfId="2" applyNumberFormat="1" applyFont="1" applyFill="1" applyBorder="1">
      <alignment vertical="center"/>
    </xf>
    <xf numFmtId="0" fontId="19" fillId="0" borderId="0" xfId="2" applyFont="1">
      <alignment vertical="center"/>
    </xf>
    <xf numFmtId="0" fontId="6" fillId="0" borderId="0" xfId="0" applyFont="1">
      <alignment vertical="center"/>
    </xf>
    <xf numFmtId="0" fontId="6" fillId="0" borderId="0" xfId="0" applyFont="1" applyAlignment="1">
      <alignment horizontal="right" vertical="center"/>
    </xf>
    <xf numFmtId="0" fontId="19" fillId="0" borderId="0" xfId="0" applyFont="1">
      <alignment vertical="center"/>
    </xf>
    <xf numFmtId="0" fontId="22" fillId="0" borderId="0" xfId="0" applyFont="1">
      <alignment vertical="center"/>
    </xf>
    <xf numFmtId="176" fontId="22" fillId="0" borderId="0" xfId="0" applyNumberFormat="1" applyFont="1">
      <alignment vertical="center"/>
    </xf>
    <xf numFmtId="0" fontId="6" fillId="0" borderId="0" xfId="0" applyFont="1" applyAlignment="1">
      <alignment horizontal="center" vertical="center"/>
    </xf>
    <xf numFmtId="0" fontId="3" fillId="0" borderId="0" xfId="2" applyFont="1" applyAlignment="1">
      <alignment horizontal="center" vertical="center"/>
    </xf>
    <xf numFmtId="38" fontId="13" fillId="0" borderId="7" xfId="3" applyFont="1" applyBorder="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xf>
    <xf numFmtId="179" fontId="6" fillId="0" borderId="0" xfId="2" applyNumberFormat="1" applyFont="1" applyFill="1" applyBorder="1">
      <alignment vertical="center"/>
    </xf>
    <xf numFmtId="0" fontId="22" fillId="0" borderId="0" xfId="0" applyFont="1" applyFill="1" applyBorder="1">
      <alignment vertical="center"/>
    </xf>
    <xf numFmtId="176" fontId="22" fillId="0" borderId="0" xfId="0" applyNumberFormat="1" applyFont="1" applyFill="1" applyBorder="1">
      <alignment vertical="center"/>
    </xf>
    <xf numFmtId="176" fontId="6" fillId="0" borderId="0" xfId="0" applyNumberFormat="1" applyFont="1" applyFill="1" applyBorder="1">
      <alignment vertical="center"/>
    </xf>
    <xf numFmtId="38" fontId="12" fillId="0" borderId="0" xfId="3" applyFont="1" applyBorder="1" applyAlignment="1">
      <alignment horizontal="center" vertical="center" wrapText="1"/>
    </xf>
    <xf numFmtId="38" fontId="13" fillId="0" borderId="0" xfId="3" applyFont="1" applyBorder="1" applyAlignment="1">
      <alignment horizontal="center" vertical="center" wrapText="1"/>
    </xf>
    <xf numFmtId="176" fontId="6" fillId="0" borderId="0" xfId="2" applyNumberFormat="1" applyFont="1" applyBorder="1" applyAlignment="1">
      <alignment horizontal="right" vertical="center"/>
    </xf>
    <xf numFmtId="179" fontId="6" fillId="5" borderId="106" xfId="2" applyNumberFormat="1" applyFont="1" applyFill="1" applyBorder="1">
      <alignment vertical="center"/>
    </xf>
    <xf numFmtId="0" fontId="6" fillId="0" borderId="0" xfId="2" applyFont="1" applyFill="1" applyBorder="1" applyAlignment="1">
      <alignment horizontal="left" vertical="center"/>
    </xf>
    <xf numFmtId="0" fontId="3" fillId="0" borderId="0" xfId="2" applyFont="1" applyFill="1" applyBorder="1" applyAlignment="1">
      <alignment horizontal="center" vertical="center"/>
    </xf>
    <xf numFmtId="176" fontId="6" fillId="0" borderId="7" xfId="2" applyNumberFormat="1" applyFont="1" applyBorder="1" applyAlignment="1">
      <alignment horizontal="right" vertical="center"/>
    </xf>
    <xf numFmtId="38" fontId="13" fillId="0" borderId="0" xfId="3" applyFont="1" applyBorder="1" applyAlignment="1">
      <alignment horizontal="center" vertical="center"/>
    </xf>
    <xf numFmtId="38" fontId="13" fillId="0" borderId="6" xfId="3" applyFont="1" applyBorder="1" applyAlignment="1">
      <alignment horizontal="center" vertical="center"/>
    </xf>
    <xf numFmtId="179" fontId="6" fillId="5" borderId="116" xfId="2" applyNumberFormat="1" applyFont="1" applyFill="1" applyBorder="1">
      <alignment vertical="center"/>
    </xf>
    <xf numFmtId="176" fontId="6" fillId="3" borderId="7" xfId="2" applyNumberFormat="1" applyFont="1" applyFill="1" applyBorder="1" applyAlignment="1">
      <alignment horizontal="right" vertical="center"/>
    </xf>
    <xf numFmtId="0" fontId="8" fillId="3" borderId="1" xfId="2" applyFont="1" applyFill="1" applyBorder="1">
      <alignment vertical="center"/>
    </xf>
    <xf numFmtId="0" fontId="6" fillId="6" borderId="117" xfId="2" applyFont="1" applyFill="1" applyBorder="1" applyAlignment="1">
      <alignment horizontal="center" vertical="center"/>
    </xf>
    <xf numFmtId="0" fontId="6" fillId="6" borderId="13" xfId="2" applyFont="1" applyFill="1" applyBorder="1" applyAlignment="1">
      <alignment horizontal="center" vertical="center"/>
    </xf>
    <xf numFmtId="176" fontId="6" fillId="0" borderId="13" xfId="2" applyNumberFormat="1" applyFont="1" applyBorder="1" applyAlignment="1">
      <alignment horizontal="right" vertical="center"/>
    </xf>
    <xf numFmtId="179" fontId="6" fillId="5" borderId="97" xfId="2" applyNumberFormat="1" applyFont="1" applyFill="1" applyBorder="1">
      <alignment vertical="center"/>
    </xf>
    <xf numFmtId="0" fontId="8" fillId="0" borderId="0" xfId="2" applyFont="1" applyAlignment="1">
      <alignment horizontal="center" vertical="center"/>
    </xf>
    <xf numFmtId="176" fontId="6" fillId="3" borderId="102" xfId="2" applyNumberFormat="1" applyFont="1" applyFill="1" applyBorder="1" applyAlignment="1">
      <alignment horizontal="right" vertical="center"/>
    </xf>
    <xf numFmtId="176" fontId="6" fillId="0" borderId="94" xfId="2" applyNumberFormat="1" applyFont="1" applyBorder="1" applyAlignment="1">
      <alignment horizontal="right" vertical="center"/>
    </xf>
    <xf numFmtId="0" fontId="8" fillId="2" borderId="1" xfId="2" applyFont="1" applyFill="1" applyBorder="1" applyProtection="1">
      <alignment vertical="center"/>
      <protection locked="0"/>
    </xf>
    <xf numFmtId="176" fontId="6" fillId="2" borderId="7" xfId="2" applyNumberFormat="1" applyFont="1" applyFill="1" applyBorder="1" applyAlignment="1" applyProtection="1">
      <alignment horizontal="right" vertical="center"/>
      <protection locked="0"/>
    </xf>
    <xf numFmtId="176" fontId="6" fillId="2" borderId="105" xfId="2" applyNumberFormat="1" applyFont="1" applyFill="1" applyBorder="1" applyAlignment="1" applyProtection="1">
      <alignment horizontal="right" vertical="center"/>
      <protection locked="0"/>
    </xf>
    <xf numFmtId="176" fontId="6" fillId="2" borderId="16" xfId="2" applyNumberFormat="1" applyFont="1" applyFill="1" applyBorder="1" applyAlignment="1" applyProtection="1">
      <alignment horizontal="right" vertical="center"/>
      <protection locked="0"/>
    </xf>
    <xf numFmtId="181" fontId="6" fillId="2" borderId="39" xfId="2" applyNumberFormat="1" applyFont="1" applyFill="1" applyBorder="1" applyAlignment="1" applyProtection="1">
      <alignment horizontal="right" vertical="center"/>
      <protection locked="0"/>
    </xf>
    <xf numFmtId="181" fontId="6" fillId="2" borderId="16" xfId="2" applyNumberFormat="1" applyFont="1" applyFill="1" applyBorder="1" applyAlignment="1" applyProtection="1">
      <alignment horizontal="right" vertical="center"/>
      <protection locked="0"/>
    </xf>
    <xf numFmtId="181" fontId="6" fillId="2" borderId="7" xfId="2" applyNumberFormat="1" applyFont="1" applyFill="1" applyBorder="1" applyAlignment="1" applyProtection="1">
      <alignment horizontal="right" vertical="center"/>
      <protection locked="0"/>
    </xf>
    <xf numFmtId="181" fontId="6" fillId="2" borderId="13" xfId="2" applyNumberFormat="1" applyFont="1" applyFill="1" applyBorder="1" applyAlignment="1" applyProtection="1">
      <alignment horizontal="right" vertical="center"/>
      <protection locked="0"/>
    </xf>
    <xf numFmtId="0" fontId="25" fillId="0" borderId="0" xfId="4" applyFont="1">
      <alignment vertical="center"/>
    </xf>
    <xf numFmtId="0" fontId="27" fillId="4" borderId="92" xfId="2" applyFont="1" applyFill="1" applyBorder="1" applyAlignment="1">
      <alignment horizontal="center" vertical="center"/>
    </xf>
    <xf numFmtId="0" fontId="28" fillId="0" borderId="0" xfId="0" applyFont="1">
      <alignment vertical="center"/>
    </xf>
    <xf numFmtId="0" fontId="8" fillId="0" borderId="0" xfId="0" applyFont="1">
      <alignment vertical="center"/>
    </xf>
    <xf numFmtId="0" fontId="31" fillId="0" borderId="0" xfId="2" applyFont="1" applyAlignment="1">
      <alignment horizontal="left" vertical="center"/>
    </xf>
    <xf numFmtId="0" fontId="6" fillId="7" borderId="84" xfId="2" applyFont="1" applyFill="1" applyBorder="1" applyAlignment="1">
      <alignment horizontal="center" vertical="center"/>
    </xf>
    <xf numFmtId="0" fontId="6" fillId="7" borderId="7" xfId="2" applyFont="1" applyFill="1" applyBorder="1" applyAlignment="1">
      <alignment horizontal="center" vertical="center"/>
    </xf>
    <xf numFmtId="176" fontId="6" fillId="7" borderId="121" xfId="2" applyNumberFormat="1" applyFont="1" applyFill="1" applyBorder="1" applyAlignment="1" applyProtection="1">
      <alignment horizontal="right" vertical="center"/>
      <protection locked="0"/>
    </xf>
    <xf numFmtId="176" fontId="6" fillId="7" borderId="121" xfId="2" applyNumberFormat="1" applyFont="1" applyFill="1" applyBorder="1" applyAlignment="1">
      <alignment vertical="center"/>
    </xf>
    <xf numFmtId="181" fontId="6" fillId="7" borderId="122" xfId="2" applyNumberFormat="1" applyFont="1" applyFill="1" applyBorder="1" applyAlignment="1" applyProtection="1">
      <alignment horizontal="right" vertical="center"/>
      <protection locked="0"/>
    </xf>
    <xf numFmtId="181" fontId="6" fillId="7" borderId="123" xfId="2" applyNumberFormat="1" applyFont="1" applyFill="1" applyBorder="1" applyAlignment="1" applyProtection="1">
      <alignment horizontal="right" vertical="center"/>
      <protection locked="0"/>
    </xf>
    <xf numFmtId="181" fontId="6" fillId="7" borderId="121" xfId="2" applyNumberFormat="1" applyFont="1" applyFill="1" applyBorder="1" applyAlignment="1" applyProtection="1">
      <alignment horizontal="right" vertical="center"/>
      <protection locked="0"/>
    </xf>
    <xf numFmtId="181" fontId="6" fillId="7" borderId="124" xfId="2" applyNumberFormat="1" applyFont="1" applyFill="1" applyBorder="1" applyAlignment="1" applyProtection="1">
      <alignment horizontal="right" vertical="center"/>
      <protection locked="0"/>
    </xf>
    <xf numFmtId="176" fontId="6" fillId="7" borderId="125" xfId="2" applyNumberFormat="1" applyFont="1" applyFill="1" applyBorder="1" applyAlignment="1">
      <alignment horizontal="right" vertical="center"/>
    </xf>
    <xf numFmtId="176" fontId="6" fillId="7" borderId="121" xfId="2" applyNumberFormat="1" applyFont="1" applyFill="1" applyBorder="1" applyAlignment="1">
      <alignment horizontal="right" vertical="center"/>
    </xf>
    <xf numFmtId="176" fontId="6" fillId="7" borderId="126" xfId="2" applyNumberFormat="1" applyFont="1" applyFill="1" applyBorder="1" applyAlignment="1">
      <alignment horizontal="right" vertical="center"/>
    </xf>
    <xf numFmtId="176" fontId="6" fillId="7" borderId="130" xfId="2" applyNumberFormat="1" applyFont="1" applyFill="1" applyBorder="1" applyAlignment="1">
      <alignment horizontal="right" vertical="center"/>
    </xf>
    <xf numFmtId="176" fontId="6" fillId="0" borderId="79" xfId="2" applyNumberFormat="1" applyFont="1" applyBorder="1" applyAlignment="1">
      <alignment horizontal="right" vertical="center"/>
    </xf>
    <xf numFmtId="179" fontId="6" fillId="5" borderId="131" xfId="2" applyNumberFormat="1" applyFont="1" applyFill="1" applyBorder="1">
      <alignment vertical="center"/>
    </xf>
    <xf numFmtId="0" fontId="8" fillId="0" borderId="76" xfId="4" applyFont="1" applyBorder="1" applyAlignment="1">
      <alignment horizontal="center" vertical="center" wrapText="1"/>
    </xf>
    <xf numFmtId="0" fontId="8" fillId="0" borderId="26" xfId="4" applyFont="1" applyBorder="1" applyAlignment="1">
      <alignment horizontal="center" vertical="center"/>
    </xf>
    <xf numFmtId="0" fontId="8" fillId="0" borderId="40" xfId="4" applyFont="1" applyBorder="1" applyAlignment="1">
      <alignment horizontal="center" vertical="center"/>
    </xf>
    <xf numFmtId="0" fontId="8" fillId="0" borderId="24" xfId="4" applyFont="1" applyBorder="1" applyAlignment="1">
      <alignment horizontal="center" vertical="center"/>
    </xf>
    <xf numFmtId="0" fontId="8" fillId="0" borderId="61" xfId="4" applyFont="1" applyBorder="1" applyAlignment="1">
      <alignment horizontal="center" vertical="center"/>
    </xf>
    <xf numFmtId="0" fontId="8" fillId="0" borderId="77" xfId="4" applyFont="1" applyBorder="1" applyAlignment="1">
      <alignment horizontal="center" vertical="center"/>
    </xf>
    <xf numFmtId="176" fontId="8" fillId="0" borderId="13" xfId="4" applyNumberFormat="1" applyFont="1" applyBorder="1" applyAlignment="1">
      <alignment horizontal="right" vertical="center"/>
    </xf>
    <xf numFmtId="176" fontId="8" fillId="0" borderId="15" xfId="4" applyNumberFormat="1" applyFont="1" applyBorder="1" applyAlignment="1">
      <alignment horizontal="right" vertical="center"/>
    </xf>
    <xf numFmtId="176" fontId="8" fillId="0" borderId="78" xfId="4" applyNumberFormat="1" applyFont="1" applyBorder="1" applyAlignment="1">
      <alignment horizontal="right" vertical="center"/>
    </xf>
    <xf numFmtId="176" fontId="8" fillId="0" borderId="7" xfId="4" applyNumberFormat="1" applyFont="1" applyBorder="1" applyAlignment="1">
      <alignment horizontal="right" vertical="center"/>
    </xf>
    <xf numFmtId="176" fontId="8" fillId="0" borderId="71" xfId="4" applyNumberFormat="1" applyFont="1" applyBorder="1" applyAlignment="1">
      <alignment horizontal="right" vertical="center"/>
    </xf>
    <xf numFmtId="176" fontId="8" fillId="0" borderId="79" xfId="4" applyNumberFormat="1" applyFont="1" applyBorder="1" applyAlignment="1">
      <alignment horizontal="center" vertical="center"/>
    </xf>
    <xf numFmtId="176" fontId="8" fillId="0" borderId="80" xfId="4" applyNumberFormat="1" applyFont="1" applyBorder="1">
      <alignment vertical="center"/>
    </xf>
    <xf numFmtId="176" fontId="8" fillId="0" borderId="81" xfId="4" applyNumberFormat="1" applyFont="1" applyBorder="1">
      <alignment vertical="center"/>
    </xf>
    <xf numFmtId="176" fontId="8" fillId="0" borderId="82" xfId="4" applyNumberFormat="1" applyFont="1" applyBorder="1">
      <alignment vertical="center"/>
    </xf>
    <xf numFmtId="176" fontId="8" fillId="0" borderId="80" xfId="4" applyNumberFormat="1" applyFont="1" applyBorder="1" applyAlignment="1">
      <alignment horizontal="center" vertical="center"/>
    </xf>
    <xf numFmtId="176" fontId="8" fillId="0" borderId="82" xfId="4" applyNumberFormat="1" applyFont="1" applyBorder="1" applyAlignment="1">
      <alignment horizontal="center" vertical="center"/>
    </xf>
    <xf numFmtId="176" fontId="8" fillId="0" borderId="83" xfId="4" applyNumberFormat="1" applyFont="1" applyBorder="1">
      <alignment vertical="center"/>
    </xf>
    <xf numFmtId="0" fontId="14" fillId="7" borderId="68" xfId="4" applyFont="1" applyFill="1" applyBorder="1" applyAlignment="1">
      <alignment horizontal="center" vertical="center"/>
    </xf>
    <xf numFmtId="0" fontId="14" fillId="7" borderId="57" xfId="4" applyFont="1" applyFill="1" applyBorder="1" applyAlignment="1">
      <alignment horizontal="center" vertical="center"/>
    </xf>
    <xf numFmtId="0" fontId="14" fillId="7" borderId="40" xfId="4" applyFont="1" applyFill="1" applyBorder="1" applyAlignment="1">
      <alignment horizontal="center" vertical="center"/>
    </xf>
    <xf numFmtId="0" fontId="14" fillId="7" borderId="24" xfId="4" applyFont="1" applyFill="1" applyBorder="1" applyAlignment="1">
      <alignment horizontal="center" vertical="center"/>
    </xf>
    <xf numFmtId="0" fontId="14" fillId="7" borderId="58" xfId="4" applyFont="1" applyFill="1" applyBorder="1" applyAlignment="1">
      <alignment horizontal="center" vertical="center" wrapText="1"/>
    </xf>
    <xf numFmtId="0" fontId="14" fillId="7" borderId="15" xfId="4" applyFont="1" applyFill="1" applyBorder="1" applyAlignment="1">
      <alignment horizontal="center" vertical="center"/>
    </xf>
    <xf numFmtId="0" fontId="14" fillId="7" borderId="75" xfId="4" applyFont="1" applyFill="1" applyBorder="1" applyAlignment="1">
      <alignment horizontal="center" vertical="center" wrapText="1"/>
    </xf>
    <xf numFmtId="0" fontId="14" fillId="7" borderId="60" xfId="4" applyFont="1" applyFill="1" applyBorder="1" applyAlignment="1">
      <alignment horizontal="center" vertical="center" wrapText="1"/>
    </xf>
    <xf numFmtId="0" fontId="14" fillId="7" borderId="56" xfId="4" applyFont="1" applyFill="1" applyBorder="1" applyAlignment="1">
      <alignment horizontal="center" vertical="center" wrapText="1"/>
    </xf>
    <xf numFmtId="0" fontId="8" fillId="2" borderId="7" xfId="4" applyFont="1" applyFill="1" applyBorder="1" applyAlignment="1">
      <alignment horizontal="center" vertical="center"/>
    </xf>
    <xf numFmtId="0" fontId="8" fillId="2" borderId="17" xfId="4" applyFont="1" applyFill="1" applyBorder="1" applyAlignment="1">
      <alignment horizontal="center" vertical="center"/>
    </xf>
    <xf numFmtId="0" fontId="8" fillId="2" borderId="27" xfId="4" applyFont="1" applyFill="1" applyBorder="1" applyAlignment="1">
      <alignment horizontal="center" vertical="center"/>
    </xf>
    <xf numFmtId="0" fontId="8" fillId="2" borderId="72" xfId="4" applyFont="1" applyFill="1" applyBorder="1" applyAlignment="1">
      <alignment horizontal="center" vertical="center"/>
    </xf>
    <xf numFmtId="0" fontId="8" fillId="0" borderId="7" xfId="4" applyFont="1" applyBorder="1" applyAlignment="1">
      <alignment horizontal="center" vertical="center"/>
    </xf>
    <xf numFmtId="0" fontId="8" fillId="0" borderId="71" xfId="4" applyFont="1" applyBorder="1" applyAlignment="1">
      <alignment horizontal="center" vertical="center"/>
    </xf>
    <xf numFmtId="176" fontId="16" fillId="2" borderId="28" xfId="4" applyNumberFormat="1" applyFont="1" applyFill="1" applyBorder="1">
      <alignment vertical="center"/>
    </xf>
    <xf numFmtId="176" fontId="16" fillId="2" borderId="29" xfId="4" applyNumberFormat="1" applyFont="1" applyFill="1" applyBorder="1">
      <alignment vertical="center"/>
    </xf>
    <xf numFmtId="176" fontId="16" fillId="2" borderId="30" xfId="4" applyNumberFormat="1" applyFont="1" applyFill="1" applyBorder="1" applyAlignment="1">
      <alignment horizontal="right" vertical="center"/>
    </xf>
    <xf numFmtId="176" fontId="16" fillId="2" borderId="29" xfId="4" applyNumberFormat="1" applyFont="1" applyFill="1" applyBorder="1" applyAlignment="1">
      <alignment horizontal="right" vertical="center"/>
    </xf>
    <xf numFmtId="176" fontId="16" fillId="2" borderId="73" xfId="4" applyNumberFormat="1" applyFont="1" applyFill="1" applyBorder="1" applyAlignment="1">
      <alignment horizontal="right" vertical="center"/>
    </xf>
    <xf numFmtId="176" fontId="16" fillId="2" borderId="33" xfId="4" applyNumberFormat="1" applyFont="1" applyFill="1" applyBorder="1">
      <alignment vertical="center"/>
    </xf>
    <xf numFmtId="176" fontId="16" fillId="2" borderId="34" xfId="4" applyNumberFormat="1" applyFont="1" applyFill="1" applyBorder="1">
      <alignment vertical="center"/>
    </xf>
    <xf numFmtId="176" fontId="16" fillId="2" borderId="33" xfId="4" applyNumberFormat="1" applyFont="1" applyFill="1" applyBorder="1" applyAlignment="1">
      <alignment horizontal="right" vertical="center"/>
    </xf>
    <xf numFmtId="176" fontId="16" fillId="2" borderId="34" xfId="4" applyNumberFormat="1" applyFont="1" applyFill="1" applyBorder="1" applyAlignment="1">
      <alignment horizontal="right" vertical="center"/>
    </xf>
    <xf numFmtId="176" fontId="16" fillId="2" borderId="50" xfId="4" applyNumberFormat="1" applyFont="1" applyFill="1" applyBorder="1" applyAlignment="1">
      <alignment horizontal="right" vertical="center"/>
    </xf>
    <xf numFmtId="176" fontId="16" fillId="0" borderId="37" xfId="4" applyNumberFormat="1" applyFont="1" applyBorder="1" applyAlignment="1">
      <alignment horizontal="right" vertical="center"/>
    </xf>
    <xf numFmtId="176" fontId="16" fillId="0" borderId="38" xfId="4" applyNumberFormat="1" applyFont="1" applyBorder="1" applyAlignment="1">
      <alignment horizontal="right" vertical="center"/>
    </xf>
    <xf numFmtId="176" fontId="16" fillId="0" borderId="35" xfId="4" applyNumberFormat="1" applyFont="1" applyBorder="1" applyAlignment="1">
      <alignment horizontal="right" vertical="center"/>
    </xf>
    <xf numFmtId="176" fontId="16" fillId="0" borderId="74" xfId="4" applyNumberFormat="1" applyFont="1" applyBorder="1" applyAlignment="1">
      <alignment horizontal="right" vertical="center"/>
    </xf>
    <xf numFmtId="176" fontId="8" fillId="2" borderId="7" xfId="4" applyNumberFormat="1" applyFont="1" applyFill="1" applyBorder="1">
      <alignment vertical="center"/>
    </xf>
    <xf numFmtId="176" fontId="8" fillId="2" borderId="7" xfId="4" applyNumberFormat="1" applyFont="1" applyFill="1" applyBorder="1" applyAlignment="1">
      <alignment horizontal="right" vertical="center"/>
    </xf>
    <xf numFmtId="176" fontId="8" fillId="2" borderId="71" xfId="4" applyNumberFormat="1" applyFont="1" applyFill="1" applyBorder="1" applyAlignment="1">
      <alignment horizontal="right" vertical="center"/>
    </xf>
    <xf numFmtId="176" fontId="16" fillId="2" borderId="17" xfId="4" applyNumberFormat="1" applyFont="1" applyFill="1" applyBorder="1">
      <alignment vertical="center"/>
    </xf>
    <xf numFmtId="176" fontId="16" fillId="2" borderId="27" xfId="4" applyNumberFormat="1" applyFont="1" applyFill="1" applyBorder="1">
      <alignment vertical="center"/>
    </xf>
    <xf numFmtId="176" fontId="16" fillId="2" borderId="17" xfId="4" applyNumberFormat="1" applyFont="1" applyFill="1" applyBorder="1" applyAlignment="1">
      <alignment horizontal="right" vertical="center"/>
    </xf>
    <xf numFmtId="176" fontId="16" fillId="2" borderId="27" xfId="4" applyNumberFormat="1" applyFont="1" applyFill="1" applyBorder="1" applyAlignment="1">
      <alignment horizontal="right" vertical="center"/>
    </xf>
    <xf numFmtId="176" fontId="16" fillId="2" borderId="72" xfId="4" applyNumberFormat="1" applyFont="1" applyFill="1" applyBorder="1" applyAlignment="1">
      <alignment horizontal="right" vertical="center"/>
    </xf>
    <xf numFmtId="176" fontId="8" fillId="0" borderId="7" xfId="4" applyNumberFormat="1" applyFont="1" applyBorder="1" applyAlignment="1">
      <alignment horizontal="center" vertical="center"/>
    </xf>
    <xf numFmtId="0" fontId="8" fillId="0" borderId="59" xfId="4" applyFont="1" applyBorder="1" applyAlignment="1">
      <alignment horizontal="center" vertical="center"/>
    </xf>
    <xf numFmtId="0" fontId="8" fillId="0" borderId="59" xfId="4" applyFont="1" applyBorder="1" applyAlignment="1">
      <alignment horizontal="center" vertical="center" wrapText="1"/>
    </xf>
    <xf numFmtId="0" fontId="8" fillId="0" borderId="7" xfId="4" applyFont="1" applyBorder="1" applyAlignment="1">
      <alignment horizontal="center" vertical="center" wrapText="1"/>
    </xf>
    <xf numFmtId="0" fontId="8" fillId="0" borderId="68" xfId="2" applyFont="1" applyBorder="1" applyAlignment="1">
      <alignment vertical="center" textRotation="255"/>
    </xf>
    <xf numFmtId="0" fontId="8" fillId="0" borderId="40" xfId="2" applyFont="1" applyBorder="1" applyAlignment="1">
      <alignment vertical="center" textRotation="255"/>
    </xf>
    <xf numFmtId="0" fontId="8" fillId="0" borderId="61" xfId="2" applyFont="1" applyBorder="1" applyAlignment="1">
      <alignment vertical="center" textRotation="255"/>
    </xf>
    <xf numFmtId="176" fontId="8" fillId="2" borderId="62" xfId="5" applyNumberFormat="1" applyFont="1" applyFill="1" applyBorder="1" applyAlignment="1">
      <alignment horizontal="right" vertical="center"/>
    </xf>
    <xf numFmtId="176" fontId="8" fillId="2" borderId="51" xfId="5" applyNumberFormat="1" applyFont="1" applyFill="1" applyBorder="1" applyAlignment="1">
      <alignment horizontal="right" vertical="center"/>
    </xf>
    <xf numFmtId="176" fontId="8" fillId="2" borderId="52" xfId="5" applyNumberFormat="1" applyFont="1" applyFill="1" applyBorder="1" applyAlignment="1">
      <alignment horizontal="right" vertical="center"/>
    </xf>
    <xf numFmtId="0" fontId="6" fillId="0" borderId="0" xfId="4" applyFont="1">
      <alignment vertical="center"/>
    </xf>
    <xf numFmtId="0" fontId="3" fillId="0" borderId="0" xfId="4" applyFont="1" applyAlignment="1">
      <alignment horizontal="center" vertical="center"/>
    </xf>
    <xf numFmtId="0" fontId="14" fillId="7" borderId="59" xfId="4" applyFont="1" applyFill="1" applyBorder="1" applyAlignment="1">
      <alignment horizontal="center" vertical="center" wrapText="1"/>
    </xf>
    <xf numFmtId="0" fontId="14" fillId="7" borderId="69" xfId="4" applyFont="1" applyFill="1" applyBorder="1" applyAlignment="1">
      <alignment horizontal="center" vertical="center" wrapText="1"/>
    </xf>
    <xf numFmtId="0" fontId="8" fillId="2" borderId="13" xfId="4" applyFont="1" applyFill="1" applyBorder="1" applyAlignment="1">
      <alignment horizontal="center" vertical="center"/>
    </xf>
    <xf numFmtId="0" fontId="8" fillId="2" borderId="70" xfId="4" applyFont="1" applyFill="1" applyBorder="1" applyAlignment="1">
      <alignment horizontal="center" vertical="center"/>
    </xf>
    <xf numFmtId="0" fontId="8" fillId="0" borderId="42" xfId="4" applyFont="1" applyBorder="1" applyAlignment="1">
      <alignment horizontal="center" vertical="center" wrapText="1"/>
    </xf>
    <xf numFmtId="0" fontId="8" fillId="0" borderId="43" xfId="4" applyFont="1" applyBorder="1" applyAlignment="1">
      <alignment horizontal="center" vertical="center" wrapText="1"/>
    </xf>
    <xf numFmtId="0" fontId="8" fillId="0" borderId="44" xfId="4" applyFont="1" applyBorder="1" applyAlignment="1">
      <alignment horizontal="center" vertical="center" wrapText="1"/>
    </xf>
    <xf numFmtId="0" fontId="6" fillId="0" borderId="57" xfId="4" applyFont="1" applyBorder="1" applyAlignment="1">
      <alignment horizontal="center" vertical="center"/>
    </xf>
    <xf numFmtId="0" fontId="6" fillId="0" borderId="24" xfId="4" applyFont="1" applyBorder="1" applyAlignment="1">
      <alignment horizontal="center" vertical="center"/>
    </xf>
    <xf numFmtId="0" fontId="6" fillId="0" borderId="25" xfId="4" applyFont="1" applyBorder="1" applyAlignment="1">
      <alignment horizontal="center" vertical="center"/>
    </xf>
    <xf numFmtId="176" fontId="8" fillId="0" borderId="58" xfId="4" applyNumberFormat="1" applyFont="1" applyBorder="1" applyAlignment="1">
      <alignment horizontal="right" vertical="center"/>
    </xf>
    <xf numFmtId="176" fontId="8" fillId="0" borderId="16" xfId="4" applyNumberFormat="1" applyFont="1" applyBorder="1" applyAlignment="1">
      <alignment horizontal="right" vertical="center"/>
    </xf>
    <xf numFmtId="176" fontId="8" fillId="2" borderId="55" xfId="5" applyNumberFormat="1" applyFont="1" applyFill="1" applyBorder="1" applyAlignment="1">
      <alignment horizontal="right" vertical="center"/>
    </xf>
    <xf numFmtId="176" fontId="8" fillId="2" borderId="47" xfId="5" applyNumberFormat="1" applyFont="1" applyFill="1" applyBorder="1" applyAlignment="1">
      <alignment horizontal="right" vertical="center"/>
    </xf>
    <xf numFmtId="176" fontId="8" fillId="2" borderId="48" xfId="5" applyNumberFormat="1" applyFont="1" applyFill="1" applyBorder="1" applyAlignment="1">
      <alignment horizontal="right" vertical="center"/>
    </xf>
    <xf numFmtId="176" fontId="8" fillId="2" borderId="49" xfId="5" applyNumberFormat="1" applyFont="1" applyFill="1" applyBorder="1" applyAlignment="1">
      <alignment horizontal="right" vertical="center"/>
    </xf>
    <xf numFmtId="176" fontId="8" fillId="2" borderId="33" xfId="5" applyNumberFormat="1" applyFont="1" applyFill="1" applyBorder="1" applyAlignment="1">
      <alignment horizontal="right" vertical="center"/>
    </xf>
    <xf numFmtId="176" fontId="8" fillId="2" borderId="34" xfId="5" applyNumberFormat="1" applyFont="1" applyFill="1" applyBorder="1" applyAlignment="1">
      <alignment horizontal="right" vertical="center"/>
    </xf>
    <xf numFmtId="176" fontId="8" fillId="2" borderId="50" xfId="5" applyNumberFormat="1" applyFont="1" applyFill="1" applyBorder="1" applyAlignment="1">
      <alignment horizontal="right" vertical="center"/>
    </xf>
    <xf numFmtId="176" fontId="8" fillId="0" borderId="65" xfId="5" applyNumberFormat="1" applyFont="1" applyBorder="1" applyAlignment="1">
      <alignment horizontal="right" vertical="center"/>
    </xf>
    <xf numFmtId="176" fontId="8" fillId="0" borderId="66" xfId="5" applyNumberFormat="1" applyFont="1" applyBorder="1" applyAlignment="1">
      <alignment horizontal="right" vertical="center"/>
    </xf>
    <xf numFmtId="176" fontId="8" fillId="0" borderId="64" xfId="5" applyNumberFormat="1" applyFont="1" applyBorder="1" applyAlignment="1">
      <alignment horizontal="right" vertical="center"/>
    </xf>
    <xf numFmtId="176" fontId="8" fillId="0" borderId="67" xfId="5" applyNumberFormat="1" applyFont="1" applyBorder="1" applyAlignment="1">
      <alignment horizontal="right" vertical="center"/>
    </xf>
    <xf numFmtId="176" fontId="8" fillId="2" borderId="46" xfId="5" applyNumberFormat="1" applyFont="1" applyFill="1" applyBorder="1" applyAlignment="1">
      <alignment horizontal="right" vertical="center"/>
    </xf>
    <xf numFmtId="176" fontId="8" fillId="2" borderId="31" xfId="5" applyNumberFormat="1" applyFont="1" applyFill="1" applyBorder="1" applyAlignment="1">
      <alignment horizontal="right" vertical="center"/>
    </xf>
    <xf numFmtId="38" fontId="13" fillId="0" borderId="88" xfId="3" applyFont="1" applyBorder="1" applyAlignment="1">
      <alignment horizontal="center" vertical="center" wrapText="1"/>
    </xf>
    <xf numFmtId="38" fontId="13" fillId="0" borderId="7" xfId="3" applyFont="1" applyBorder="1" applyAlignment="1">
      <alignment horizontal="center" vertical="center" wrapText="1"/>
    </xf>
    <xf numFmtId="38" fontId="13" fillId="0" borderId="85" xfId="3" applyFont="1" applyBorder="1" applyAlignment="1">
      <alignment horizontal="center" vertical="center" wrapText="1"/>
    </xf>
    <xf numFmtId="38" fontId="13" fillId="0" borderId="111" xfId="3" applyFont="1" applyBorder="1" applyAlignment="1">
      <alignment horizontal="center" vertical="center" wrapText="1"/>
    </xf>
    <xf numFmtId="38" fontId="13" fillId="0" borderId="26" xfId="3" applyFont="1" applyBorder="1" applyAlignment="1">
      <alignment horizontal="center" vertical="center" wrapText="1"/>
    </xf>
    <xf numFmtId="38" fontId="12" fillId="0" borderId="95" xfId="3" applyFont="1" applyBorder="1" applyAlignment="1">
      <alignment horizontal="center" vertical="center" wrapText="1"/>
    </xf>
    <xf numFmtId="38" fontId="12" fillId="0" borderId="14" xfId="3" applyFont="1" applyBorder="1" applyAlignment="1">
      <alignment horizontal="center" vertical="center" wrapText="1"/>
    </xf>
    <xf numFmtId="38" fontId="13" fillId="0" borderId="7" xfId="3" applyFont="1" applyBorder="1" applyAlignment="1">
      <alignment horizontal="center" vertical="center"/>
    </xf>
    <xf numFmtId="38" fontId="12" fillId="0" borderId="7" xfId="3" applyFont="1" applyBorder="1" applyAlignment="1">
      <alignment horizontal="center" vertical="center" wrapText="1"/>
    </xf>
    <xf numFmtId="38" fontId="13" fillId="0" borderId="88" xfId="3" applyFont="1" applyBorder="1" applyAlignment="1">
      <alignment horizontal="center" vertical="center"/>
    </xf>
    <xf numFmtId="38" fontId="13" fillId="0" borderId="86" xfId="3" applyFont="1" applyBorder="1" applyAlignment="1">
      <alignment horizontal="center" vertical="center"/>
    </xf>
    <xf numFmtId="38" fontId="13" fillId="0" borderId="115" xfId="3" applyFont="1" applyBorder="1" applyAlignment="1">
      <alignment horizontal="center" vertical="center"/>
    </xf>
    <xf numFmtId="38" fontId="13" fillId="0" borderId="87" xfId="3" applyFont="1" applyBorder="1" applyAlignment="1">
      <alignment horizontal="center" vertical="center"/>
    </xf>
    <xf numFmtId="38" fontId="13" fillId="0" borderId="17" xfId="3" applyFont="1" applyBorder="1" applyAlignment="1">
      <alignment horizontal="center" vertical="center"/>
    </xf>
    <xf numFmtId="38" fontId="13" fillId="0" borderId="27" xfId="3" applyFont="1" applyBorder="1" applyAlignment="1">
      <alignment horizontal="center" vertical="center"/>
    </xf>
    <xf numFmtId="38" fontId="13" fillId="0" borderId="18" xfId="3" applyFont="1" applyBorder="1" applyAlignment="1">
      <alignment horizontal="center" vertical="center"/>
    </xf>
    <xf numFmtId="38" fontId="12" fillId="0" borderId="17" xfId="3" applyFont="1" applyFill="1" applyBorder="1" applyAlignment="1">
      <alignment horizontal="center" vertical="center" wrapText="1"/>
    </xf>
    <xf numFmtId="38" fontId="12" fillId="0" borderId="27" xfId="3" applyFont="1" applyFill="1" applyBorder="1" applyAlignment="1">
      <alignment horizontal="center" vertical="center" wrapText="1"/>
    </xf>
    <xf numFmtId="38" fontId="12" fillId="0" borderId="18" xfId="3" applyFont="1" applyFill="1" applyBorder="1" applyAlignment="1">
      <alignment horizontal="center" vertical="center" wrapText="1"/>
    </xf>
    <xf numFmtId="38" fontId="13" fillId="0" borderId="94" xfId="3" applyFont="1" applyBorder="1" applyAlignment="1">
      <alignment horizontal="center" vertical="center" wrapText="1"/>
    </xf>
    <xf numFmtId="38" fontId="13" fillId="0" borderId="15" xfId="3" applyFont="1" applyBorder="1" applyAlignment="1">
      <alignment horizontal="center" vertical="center" wrapText="1"/>
    </xf>
    <xf numFmtId="38" fontId="13" fillId="0" borderId="16" xfId="3" applyFont="1" applyBorder="1" applyAlignment="1">
      <alignment horizontal="center" vertical="center" wrapText="1"/>
    </xf>
    <xf numFmtId="38" fontId="12" fillId="0" borderId="127" xfId="3" applyFont="1" applyBorder="1" applyAlignment="1">
      <alignment horizontal="center" vertical="center" wrapText="1"/>
    </xf>
    <xf numFmtId="38" fontId="12" fillId="0" borderId="128" xfId="3" applyFont="1" applyBorder="1" applyAlignment="1">
      <alignment horizontal="center" vertical="center" wrapText="1"/>
    </xf>
    <xf numFmtId="38" fontId="12" fillId="0" borderId="129" xfId="3" applyFont="1" applyBorder="1" applyAlignment="1">
      <alignment horizontal="center" vertical="center" wrapText="1"/>
    </xf>
    <xf numFmtId="0" fontId="6" fillId="0" borderId="0" xfId="2" applyFont="1" applyAlignment="1">
      <alignment horizontal="left" vertical="center"/>
    </xf>
    <xf numFmtId="38" fontId="13" fillId="0" borderId="102" xfId="3" applyFont="1" applyBorder="1" applyAlignment="1">
      <alignment horizontal="center" vertical="center" wrapText="1"/>
    </xf>
    <xf numFmtId="38" fontId="13" fillId="0" borderId="78" xfId="3" applyFont="1" applyBorder="1" applyAlignment="1">
      <alignment horizontal="center" vertical="center" wrapText="1"/>
    </xf>
    <xf numFmtId="38" fontId="13" fillId="0" borderId="103" xfId="3" applyFont="1" applyBorder="1" applyAlignment="1">
      <alignment horizontal="center" vertical="center"/>
    </xf>
    <xf numFmtId="38" fontId="13" fillId="0" borderId="114" xfId="3" applyFont="1" applyBorder="1" applyAlignment="1">
      <alignment horizontal="center" vertical="center"/>
    </xf>
    <xf numFmtId="38" fontId="13" fillId="0" borderId="104" xfId="3" applyFont="1" applyBorder="1" applyAlignment="1">
      <alignment horizontal="center" vertical="center"/>
    </xf>
    <xf numFmtId="38" fontId="12" fillId="0" borderId="80" xfId="3" applyFont="1" applyBorder="1" applyAlignment="1">
      <alignment horizontal="center" vertical="center" wrapText="1"/>
    </xf>
    <xf numFmtId="38" fontId="12" fillId="0" borderId="81" xfId="3" applyFont="1" applyBorder="1" applyAlignment="1">
      <alignment horizontal="center" vertical="center" wrapText="1"/>
    </xf>
    <xf numFmtId="38" fontId="12" fillId="0" borderId="82" xfId="3" applyFont="1" applyBorder="1" applyAlignment="1">
      <alignment horizontal="center" vertical="center" wrapText="1"/>
    </xf>
    <xf numFmtId="0" fontId="3" fillId="0" borderId="0" xfId="2" applyFont="1" applyAlignment="1">
      <alignment horizontal="center" vertical="center"/>
    </xf>
    <xf numFmtId="38" fontId="12" fillId="0" borderId="9" xfId="3" applyFont="1" applyBorder="1" applyAlignment="1">
      <alignment horizontal="center" vertical="center"/>
    </xf>
    <xf numFmtId="38" fontId="12" fillId="0" borderId="10" xfId="3" applyFont="1" applyBorder="1" applyAlignment="1">
      <alignment horizontal="center" vertical="center"/>
    </xf>
    <xf numFmtId="38" fontId="12" fillId="0" borderId="11" xfId="3" applyFont="1" applyBorder="1" applyAlignment="1">
      <alignment horizontal="center" vertical="center"/>
    </xf>
    <xf numFmtId="0" fontId="6" fillId="5" borderId="91" xfId="2" applyFont="1" applyFill="1" applyBorder="1" applyAlignment="1">
      <alignment horizontal="center" vertical="center"/>
    </xf>
    <xf numFmtId="0" fontId="6" fillId="5" borderId="90" xfId="2" applyFont="1" applyFill="1" applyBorder="1" applyAlignment="1">
      <alignment horizontal="center" vertical="center"/>
    </xf>
    <xf numFmtId="0" fontId="27" fillId="4" borderId="9" xfId="2" applyFont="1" applyFill="1" applyBorder="1" applyAlignment="1">
      <alignment horizontal="center" vertical="center"/>
    </xf>
    <xf numFmtId="0" fontId="27" fillId="4" borderId="10" xfId="2" applyFont="1" applyFill="1" applyBorder="1" applyAlignment="1">
      <alignment horizontal="center" vertical="center"/>
    </xf>
    <xf numFmtId="0" fontId="27" fillId="4" borderId="11" xfId="2" applyFont="1" applyFill="1" applyBorder="1" applyAlignment="1">
      <alignment horizontal="center" vertical="center"/>
    </xf>
    <xf numFmtId="38" fontId="12" fillId="0" borderId="95" xfId="3" applyFont="1" applyBorder="1" applyAlignment="1">
      <alignment horizontal="center" vertical="center" shrinkToFit="1"/>
    </xf>
    <xf numFmtId="38" fontId="12" fillId="0" borderId="14" xfId="3" applyFont="1" applyBorder="1" applyAlignment="1">
      <alignment horizontal="center" vertical="center" shrinkToFit="1"/>
    </xf>
    <xf numFmtId="38" fontId="13" fillId="0" borderId="13" xfId="3" applyFont="1" applyBorder="1" applyAlignment="1">
      <alignment horizontal="center" vertical="center" wrapText="1"/>
    </xf>
    <xf numFmtId="38" fontId="12" fillId="0" borderId="12" xfId="3" applyFont="1" applyBorder="1" applyAlignment="1">
      <alignment horizontal="center" vertical="center" wrapText="1"/>
    </xf>
    <xf numFmtId="38" fontId="12" fillId="0" borderId="93" xfId="3" applyFont="1" applyBorder="1" applyAlignment="1">
      <alignment horizontal="center" vertical="center" wrapText="1"/>
    </xf>
    <xf numFmtId="38" fontId="12" fillId="0" borderId="13" xfId="3" applyFont="1" applyFill="1" applyBorder="1" applyAlignment="1">
      <alignment horizontal="center" vertical="center" wrapText="1"/>
    </xf>
    <xf numFmtId="38" fontId="12" fillId="0" borderId="99" xfId="3" applyFont="1" applyBorder="1" applyAlignment="1">
      <alignment horizontal="center" vertical="center" wrapText="1"/>
    </xf>
    <xf numFmtId="38" fontId="12" fillId="0" borderId="110" xfId="3" applyFont="1" applyBorder="1" applyAlignment="1">
      <alignment horizontal="center" vertical="center" wrapText="1"/>
    </xf>
    <xf numFmtId="38" fontId="13" fillId="0" borderId="100" xfId="3" applyFont="1" applyBorder="1" applyAlignment="1">
      <alignment horizontal="center" vertical="center" wrapText="1"/>
    </xf>
    <xf numFmtId="38" fontId="13" fillId="0" borderId="109" xfId="3" applyFont="1" applyBorder="1" applyAlignment="1">
      <alignment horizontal="center" vertical="center" wrapText="1"/>
    </xf>
    <xf numFmtId="38" fontId="13" fillId="0" borderId="92" xfId="3" applyFont="1" applyBorder="1" applyAlignment="1">
      <alignment horizontal="center" vertical="center"/>
    </xf>
    <xf numFmtId="38" fontId="13" fillId="0" borderId="10" xfId="3" applyFont="1" applyBorder="1" applyAlignment="1">
      <alignment horizontal="center" vertical="center"/>
    </xf>
    <xf numFmtId="38" fontId="13" fillId="0" borderId="11" xfId="3" applyFont="1" applyBorder="1" applyAlignment="1">
      <alignment horizontal="center" vertical="center"/>
    </xf>
    <xf numFmtId="38" fontId="13" fillId="0" borderId="107" xfId="3" applyFont="1" applyBorder="1" applyAlignment="1">
      <alignment horizontal="center" vertical="center"/>
    </xf>
    <xf numFmtId="38" fontId="13" fillId="0" borderId="113" xfId="3" applyFont="1" applyBorder="1" applyAlignment="1">
      <alignment horizontal="center" vertical="center"/>
    </xf>
    <xf numFmtId="38" fontId="13" fillId="0" borderId="108" xfId="3" applyFont="1" applyBorder="1" applyAlignment="1">
      <alignment horizontal="center" vertical="center"/>
    </xf>
    <xf numFmtId="38" fontId="12" fillId="0" borderId="101" xfId="3" applyFont="1" applyBorder="1" applyAlignment="1">
      <alignment horizontal="center" vertical="center" wrapText="1"/>
    </xf>
    <xf numFmtId="38" fontId="12" fillId="0" borderId="96" xfId="3" applyFont="1" applyBorder="1" applyAlignment="1">
      <alignment horizontal="center" vertical="center" wrapText="1"/>
    </xf>
    <xf numFmtId="38" fontId="13" fillId="0" borderId="19" xfId="3" applyFont="1" applyBorder="1" applyAlignment="1">
      <alignment horizontal="center" vertical="center" wrapText="1"/>
    </xf>
    <xf numFmtId="38" fontId="12" fillId="0" borderId="20" xfId="3" applyFont="1" applyBorder="1" applyAlignment="1">
      <alignment horizontal="center" vertical="center" wrapText="1"/>
    </xf>
    <xf numFmtId="38" fontId="12" fillId="0" borderId="112" xfId="3" applyFont="1" applyBorder="1" applyAlignment="1">
      <alignment horizontal="center" vertical="center" wrapText="1"/>
    </xf>
    <xf numFmtId="38" fontId="12" fillId="0" borderId="21" xfId="3" applyFont="1" applyBorder="1" applyAlignment="1">
      <alignment horizontal="center" vertical="center" wrapText="1"/>
    </xf>
    <xf numFmtId="0" fontId="6" fillId="5" borderId="116" xfId="2" applyFont="1" applyFill="1" applyBorder="1" applyAlignment="1">
      <alignment horizontal="center" vertical="center"/>
    </xf>
    <xf numFmtId="38" fontId="12" fillId="0" borderId="118" xfId="3" applyFont="1" applyBorder="1" applyAlignment="1">
      <alignment horizontal="center" vertical="center" wrapText="1"/>
    </xf>
    <xf numFmtId="38" fontId="12" fillId="0" borderId="119" xfId="3" applyFont="1" applyBorder="1" applyAlignment="1">
      <alignment horizontal="center" vertical="center" wrapText="1"/>
    </xf>
    <xf numFmtId="38" fontId="13" fillId="0" borderId="6" xfId="3" applyFont="1" applyBorder="1" applyAlignment="1">
      <alignment horizontal="center" vertical="center" wrapText="1"/>
    </xf>
    <xf numFmtId="38" fontId="13" fillId="0" borderId="6" xfId="3" applyFont="1" applyBorder="1" applyAlignment="1">
      <alignment horizontal="center" vertical="center"/>
    </xf>
    <xf numFmtId="38" fontId="12" fillId="0" borderId="7" xfId="3" applyFont="1" applyFill="1" applyBorder="1" applyAlignment="1">
      <alignment horizontal="center" vertical="center" wrapText="1"/>
    </xf>
    <xf numFmtId="38" fontId="12" fillId="0" borderId="120" xfId="3" applyFont="1" applyFill="1" applyBorder="1" applyAlignment="1">
      <alignment horizontal="center" vertical="center" wrapText="1"/>
    </xf>
    <xf numFmtId="38" fontId="12" fillId="0" borderId="119" xfId="3" applyFont="1" applyFill="1" applyBorder="1" applyAlignment="1">
      <alignment horizontal="center" vertical="center" wrapText="1"/>
    </xf>
    <xf numFmtId="38" fontId="12" fillId="0" borderId="120" xfId="3" applyFont="1" applyBorder="1" applyAlignment="1">
      <alignment horizontal="center" vertical="center" wrapText="1"/>
    </xf>
    <xf numFmtId="38" fontId="12" fillId="0" borderId="13" xfId="3" applyFont="1" applyBorder="1" applyAlignment="1">
      <alignment horizontal="center" vertical="center" wrapText="1"/>
    </xf>
    <xf numFmtId="0" fontId="3" fillId="0" borderId="0" xfId="2" applyFont="1" applyFill="1" applyBorder="1" applyAlignment="1">
      <alignment horizontal="center" vertical="center"/>
    </xf>
  </cellXfs>
  <cellStyles count="7">
    <cellStyle name="パーセント" xfId="1" builtinId="5"/>
    <cellStyle name="パーセント 2" xfId="6" xr:uid="{EB733211-1156-4F9D-8995-242E4978CEE6}"/>
    <cellStyle name="桁区切り" xfId="5" builtinId="6"/>
    <cellStyle name="桁区切り 2" xfId="3" xr:uid="{6B58E48F-5BA0-4B5D-A527-4C35E71FFCA4}"/>
    <cellStyle name="標準" xfId="0" builtinId="0"/>
    <cellStyle name="標準 2" xfId="2" xr:uid="{32B19E75-9B62-4B69-A50F-D55E042105F1}"/>
    <cellStyle name="標準 3" xfId="4" xr:uid="{C2C0DF90-DD14-4F76-B617-39E2D6CB72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収支計画書_詳細!$S$17</c:f>
              <c:strCache>
                <c:ptCount val="1"/>
                <c:pt idx="0">
                  <c:v>常勤雇用</c:v>
                </c:pt>
              </c:strCache>
            </c:strRef>
          </c:tx>
          <c:spPr>
            <a:solidFill>
              <a:schemeClr val="bg1">
                <a:lumMod val="8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AC93-4940-BCBD-CEF9D01E647B}"/>
                </c:ext>
              </c:extLst>
            </c:dLbl>
            <c:dLbl>
              <c:idx val="1"/>
              <c:delete val="1"/>
              <c:extLst>
                <c:ext xmlns:c15="http://schemas.microsoft.com/office/drawing/2012/chart" uri="{CE6537A1-D6FC-4f65-9D91-7224C49458BB}"/>
                <c:ext xmlns:c16="http://schemas.microsoft.com/office/drawing/2014/chart" uri="{C3380CC4-5D6E-409C-BE32-E72D297353CC}">
                  <c16:uniqueId val="{00000005-AC93-4940-BCBD-CEF9D01E647B}"/>
                </c:ext>
              </c:extLst>
            </c:dLbl>
            <c:dLbl>
              <c:idx val="2"/>
              <c:delete val="1"/>
              <c:extLst>
                <c:ext xmlns:c15="http://schemas.microsoft.com/office/drawing/2012/chart" uri="{CE6537A1-D6FC-4f65-9D91-7224C49458BB}"/>
                <c:ext xmlns:c16="http://schemas.microsoft.com/office/drawing/2014/chart" uri="{C3380CC4-5D6E-409C-BE32-E72D297353CC}">
                  <c16:uniqueId val="{00000004-AC93-4940-BCBD-CEF9D01E647B}"/>
                </c:ext>
              </c:extLst>
            </c:dLbl>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収支計画書_詳細!$T$15:$AC$15</c:f>
              <c:strCache>
                <c:ptCount val="10"/>
                <c:pt idx="0">
                  <c:v>4月</c:v>
                </c:pt>
                <c:pt idx="1">
                  <c:v>5月</c:v>
                </c:pt>
                <c:pt idx="2">
                  <c:v>6月</c:v>
                </c:pt>
                <c:pt idx="3">
                  <c:v>7月</c:v>
                </c:pt>
                <c:pt idx="4">
                  <c:v>8月</c:v>
                </c:pt>
                <c:pt idx="5">
                  <c:v>9月</c:v>
                </c:pt>
                <c:pt idx="6">
                  <c:v>10月</c:v>
                </c:pt>
                <c:pt idx="7">
                  <c:v>11月</c:v>
                </c:pt>
                <c:pt idx="8">
                  <c:v>12月</c:v>
                </c:pt>
                <c:pt idx="9">
                  <c:v>1月</c:v>
                </c:pt>
              </c:strCache>
            </c:strRef>
          </c:cat>
          <c:val>
            <c:numRef>
              <c:f>収支計画書_詳細!$T$17:$AC$17</c:f>
              <c:numCache>
                <c:formatCode>#,##0_);[Red]\(#,##0\)</c:formatCode>
                <c:ptCount val="10"/>
                <c:pt idx="0">
                  <c:v>0</c:v>
                </c:pt>
                <c:pt idx="1">
                  <c:v>0</c:v>
                </c:pt>
                <c:pt idx="2">
                  <c:v>0</c:v>
                </c:pt>
                <c:pt idx="3">
                  <c:v>1</c:v>
                </c:pt>
                <c:pt idx="4">
                  <c:v>2</c:v>
                </c:pt>
                <c:pt idx="5">
                  <c:v>3</c:v>
                </c:pt>
                <c:pt idx="6">
                  <c:v>4</c:v>
                </c:pt>
                <c:pt idx="7">
                  <c:v>5</c:v>
                </c:pt>
                <c:pt idx="8">
                  <c:v>6</c:v>
                </c:pt>
                <c:pt idx="9">
                  <c:v>7</c:v>
                </c:pt>
              </c:numCache>
            </c:numRef>
          </c:val>
          <c:extLst>
            <c:ext xmlns:c16="http://schemas.microsoft.com/office/drawing/2014/chart" uri="{C3380CC4-5D6E-409C-BE32-E72D297353CC}">
              <c16:uniqueId val="{00000016-6B99-4F88-A081-FF57A89E525D}"/>
            </c:ext>
          </c:extLst>
        </c:ser>
        <c:ser>
          <c:idx val="1"/>
          <c:order val="1"/>
          <c:tx>
            <c:strRef>
              <c:f>収支計画書_詳細!$S$18</c:f>
              <c:strCache>
                <c:ptCount val="1"/>
                <c:pt idx="0">
                  <c:v>常勤雇用以外</c:v>
                </c:pt>
              </c:strCache>
            </c:strRef>
          </c:tx>
          <c:spPr>
            <a:solidFill>
              <a:schemeClr val="bg1">
                <a:lumMod val="6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C93-4940-BCBD-CEF9D01E647B}"/>
                </c:ext>
              </c:extLst>
            </c:dLbl>
            <c:dLbl>
              <c:idx val="1"/>
              <c:delete val="1"/>
              <c:extLst>
                <c:ext xmlns:c15="http://schemas.microsoft.com/office/drawing/2012/chart" uri="{CE6537A1-D6FC-4f65-9D91-7224C49458BB}"/>
                <c:ext xmlns:c16="http://schemas.microsoft.com/office/drawing/2014/chart" uri="{C3380CC4-5D6E-409C-BE32-E72D297353CC}">
                  <c16:uniqueId val="{00000002-AC93-4940-BCBD-CEF9D01E647B}"/>
                </c:ext>
              </c:extLst>
            </c:dLbl>
            <c:dLbl>
              <c:idx val="2"/>
              <c:delete val="1"/>
              <c:extLst>
                <c:ext xmlns:c15="http://schemas.microsoft.com/office/drawing/2012/chart" uri="{CE6537A1-D6FC-4f65-9D91-7224C49458BB}"/>
                <c:ext xmlns:c16="http://schemas.microsoft.com/office/drawing/2014/chart" uri="{C3380CC4-5D6E-409C-BE32-E72D297353CC}">
                  <c16:uniqueId val="{00000003-AC93-4940-BCBD-CEF9D01E647B}"/>
                </c:ext>
              </c:extLst>
            </c:dLbl>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収支計画書_詳細!$T$15:$AC$15</c:f>
              <c:strCache>
                <c:ptCount val="10"/>
                <c:pt idx="0">
                  <c:v>4月</c:v>
                </c:pt>
                <c:pt idx="1">
                  <c:v>5月</c:v>
                </c:pt>
                <c:pt idx="2">
                  <c:v>6月</c:v>
                </c:pt>
                <c:pt idx="3">
                  <c:v>7月</c:v>
                </c:pt>
                <c:pt idx="4">
                  <c:v>8月</c:v>
                </c:pt>
                <c:pt idx="5">
                  <c:v>9月</c:v>
                </c:pt>
                <c:pt idx="6">
                  <c:v>10月</c:v>
                </c:pt>
                <c:pt idx="7">
                  <c:v>11月</c:v>
                </c:pt>
                <c:pt idx="8">
                  <c:v>12月</c:v>
                </c:pt>
                <c:pt idx="9">
                  <c:v>1月</c:v>
                </c:pt>
              </c:strCache>
            </c:strRef>
          </c:cat>
          <c:val>
            <c:numRef>
              <c:f>収支計画書_詳細!$T$18:$AC$18</c:f>
              <c:numCache>
                <c:formatCode>#,##0_);[Red]\(#,##0\)</c:formatCode>
                <c:ptCount val="10"/>
                <c:pt idx="0">
                  <c:v>0</c:v>
                </c:pt>
                <c:pt idx="1">
                  <c:v>0</c:v>
                </c:pt>
                <c:pt idx="2">
                  <c:v>0</c:v>
                </c:pt>
                <c:pt idx="3">
                  <c:v>1</c:v>
                </c:pt>
                <c:pt idx="4">
                  <c:v>2</c:v>
                </c:pt>
                <c:pt idx="5">
                  <c:v>3</c:v>
                </c:pt>
                <c:pt idx="6">
                  <c:v>4</c:v>
                </c:pt>
                <c:pt idx="7">
                  <c:v>5</c:v>
                </c:pt>
                <c:pt idx="8">
                  <c:v>6</c:v>
                </c:pt>
                <c:pt idx="9">
                  <c:v>7</c:v>
                </c:pt>
              </c:numCache>
            </c:numRef>
          </c:val>
          <c:extLst>
            <c:ext xmlns:c16="http://schemas.microsoft.com/office/drawing/2014/chart" uri="{C3380CC4-5D6E-409C-BE32-E72D297353CC}">
              <c16:uniqueId val="{0000002D-6B99-4F88-A081-FF57A89E525D}"/>
            </c:ext>
          </c:extLst>
        </c:ser>
        <c:ser>
          <c:idx val="3"/>
          <c:order val="2"/>
          <c:tx>
            <c:strRef>
              <c:f>収支計画書_詳細!$S$20</c:f>
              <c:strCache>
                <c:ptCount val="1"/>
                <c:pt idx="0">
                  <c:v>ダミー</c:v>
                </c:pt>
              </c:strCache>
            </c:strRef>
          </c:tx>
          <c:spPr>
            <a:no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F821-48F6-9350-E69D6C08AAB3}"/>
                </c:ext>
              </c:extLst>
            </c:dLbl>
            <c:dLbl>
              <c:idx val="1"/>
              <c:delete val="1"/>
              <c:extLst>
                <c:ext xmlns:c15="http://schemas.microsoft.com/office/drawing/2012/chart" uri="{CE6537A1-D6FC-4f65-9D91-7224C49458BB}"/>
                <c:ext xmlns:c16="http://schemas.microsoft.com/office/drawing/2014/chart" uri="{C3380CC4-5D6E-409C-BE32-E72D297353CC}">
                  <c16:uniqueId val="{00000017-F821-48F6-9350-E69D6C08AAB3}"/>
                </c:ext>
              </c:extLst>
            </c:dLbl>
            <c:dLbl>
              <c:idx val="2"/>
              <c:delete val="1"/>
              <c:extLst>
                <c:ext xmlns:c15="http://schemas.microsoft.com/office/drawing/2012/chart" uri="{CE6537A1-D6FC-4f65-9D91-7224C49458BB}"/>
                <c:ext xmlns:c16="http://schemas.microsoft.com/office/drawing/2014/chart" uri="{C3380CC4-5D6E-409C-BE32-E72D297353CC}">
                  <c16:uniqueId val="{00000018-F821-48F6-9350-E69D6C08AAB3}"/>
                </c:ext>
              </c:extLst>
            </c:dLbl>
            <c:dLbl>
              <c:idx val="3"/>
              <c:tx>
                <c:rich>
                  <a:bodyPr/>
                  <a:lstStyle/>
                  <a:p>
                    <a:fld id="{0D597852-7C44-43F6-99E4-7DCC1826BAA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F821-48F6-9350-E69D6C08AAB3}"/>
                </c:ext>
              </c:extLst>
            </c:dLbl>
            <c:dLbl>
              <c:idx val="4"/>
              <c:tx>
                <c:rich>
                  <a:bodyPr/>
                  <a:lstStyle/>
                  <a:p>
                    <a:fld id="{6E1749DF-D6F8-475A-A370-B776650FCF6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F821-48F6-9350-E69D6C08AAB3}"/>
                </c:ext>
              </c:extLst>
            </c:dLbl>
            <c:dLbl>
              <c:idx val="5"/>
              <c:tx>
                <c:rich>
                  <a:bodyPr/>
                  <a:lstStyle/>
                  <a:p>
                    <a:fld id="{432BEE49-CB06-4B39-A6FA-3BA662FDD4B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F821-48F6-9350-E69D6C08AAB3}"/>
                </c:ext>
              </c:extLst>
            </c:dLbl>
            <c:dLbl>
              <c:idx val="6"/>
              <c:tx>
                <c:rich>
                  <a:bodyPr/>
                  <a:lstStyle/>
                  <a:p>
                    <a:fld id="{7BF3527B-F3F0-4537-9158-F10543E258E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F821-48F6-9350-E69D6C08AAB3}"/>
                </c:ext>
              </c:extLst>
            </c:dLbl>
            <c:dLbl>
              <c:idx val="7"/>
              <c:tx>
                <c:rich>
                  <a:bodyPr/>
                  <a:lstStyle/>
                  <a:p>
                    <a:fld id="{653622EA-1209-4C2B-8A31-5DF5E8DDF8F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F821-48F6-9350-E69D6C08AAB3}"/>
                </c:ext>
              </c:extLst>
            </c:dLbl>
            <c:dLbl>
              <c:idx val="8"/>
              <c:tx>
                <c:rich>
                  <a:bodyPr/>
                  <a:lstStyle/>
                  <a:p>
                    <a:fld id="{9FBF0F3C-CA5A-4507-A978-7E0FBE3778B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F821-48F6-9350-E69D6C08AAB3}"/>
                </c:ext>
              </c:extLst>
            </c:dLbl>
            <c:dLbl>
              <c:idx val="9"/>
              <c:tx>
                <c:rich>
                  <a:bodyPr/>
                  <a:lstStyle/>
                  <a:p>
                    <a:fld id="{246CA80F-DF68-4C2A-8EC8-F018A254EAF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F821-48F6-9350-E69D6C08AAB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収支計画書_詳細!$T$15:$AC$15</c:f>
              <c:strCache>
                <c:ptCount val="10"/>
                <c:pt idx="0">
                  <c:v>4月</c:v>
                </c:pt>
                <c:pt idx="1">
                  <c:v>5月</c:v>
                </c:pt>
                <c:pt idx="2">
                  <c:v>6月</c:v>
                </c:pt>
                <c:pt idx="3">
                  <c:v>7月</c:v>
                </c:pt>
                <c:pt idx="4">
                  <c:v>8月</c:v>
                </c:pt>
                <c:pt idx="5">
                  <c:v>9月</c:v>
                </c:pt>
                <c:pt idx="6">
                  <c:v>10月</c:v>
                </c:pt>
                <c:pt idx="7">
                  <c:v>11月</c:v>
                </c:pt>
                <c:pt idx="8">
                  <c:v>12月</c:v>
                </c:pt>
                <c:pt idx="9">
                  <c:v>1月</c:v>
                </c:pt>
              </c:strCache>
            </c:strRef>
          </c:cat>
          <c:val>
            <c:numRef>
              <c:f>収支計画書_詳細!$T$20:$AC$20</c:f>
              <c:numCache>
                <c:formatCode>General</c:formatCode>
                <c:ptCount val="10"/>
                <c:pt idx="0">
                  <c:v>1</c:v>
                </c:pt>
                <c:pt idx="1">
                  <c:v>1</c:v>
                </c:pt>
                <c:pt idx="2">
                  <c:v>1</c:v>
                </c:pt>
                <c:pt idx="3">
                  <c:v>1</c:v>
                </c:pt>
                <c:pt idx="4">
                  <c:v>1</c:v>
                </c:pt>
                <c:pt idx="5">
                  <c:v>1</c:v>
                </c:pt>
                <c:pt idx="6">
                  <c:v>1</c:v>
                </c:pt>
                <c:pt idx="7">
                  <c:v>1</c:v>
                </c:pt>
                <c:pt idx="8">
                  <c:v>1</c:v>
                </c:pt>
                <c:pt idx="9">
                  <c:v>1</c:v>
                </c:pt>
              </c:numCache>
            </c:numRef>
          </c:val>
          <c:extLst>
            <c:ext xmlns:c15="http://schemas.microsoft.com/office/drawing/2012/chart" uri="{02D57815-91ED-43cb-92C2-25804820EDAC}">
              <c15:datalabelsRange>
                <c15:f>収支計画書_詳細!$T$19:$AC$19</c15:f>
                <c15:dlblRangeCache>
                  <c:ptCount val="10"/>
                  <c:pt idx="0">
                    <c:v>0 </c:v>
                  </c:pt>
                  <c:pt idx="1">
                    <c:v>0 </c:v>
                  </c:pt>
                  <c:pt idx="2">
                    <c:v>0 </c:v>
                  </c:pt>
                  <c:pt idx="3">
                    <c:v>2 </c:v>
                  </c:pt>
                  <c:pt idx="4">
                    <c:v>4 </c:v>
                  </c:pt>
                  <c:pt idx="5">
                    <c:v>6 </c:v>
                  </c:pt>
                  <c:pt idx="6">
                    <c:v>8 </c:v>
                  </c:pt>
                  <c:pt idx="7">
                    <c:v>10 </c:v>
                  </c:pt>
                  <c:pt idx="8">
                    <c:v>12 </c:v>
                  </c:pt>
                  <c:pt idx="9">
                    <c:v>14 </c:v>
                  </c:pt>
                </c15:dlblRangeCache>
              </c15:datalabelsRange>
            </c:ext>
            <c:ext xmlns:c16="http://schemas.microsoft.com/office/drawing/2014/chart" uri="{C3380CC4-5D6E-409C-BE32-E72D297353CC}">
              <c16:uniqueId val="{00000015-F821-48F6-9350-E69D6C08AAB3}"/>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収支計画書_詳細!$S$25</c:f>
              <c:strCache>
                <c:ptCount val="1"/>
                <c:pt idx="0">
                  <c:v>常勤雇用</c:v>
                </c:pt>
              </c:strCache>
            </c:strRef>
          </c:tx>
          <c:spPr>
            <a:solidFill>
              <a:schemeClr val="bg1">
                <a:lumMod val="8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A1EC-47B2-A7A2-0B141B7A7F66}"/>
                </c:ext>
              </c:extLst>
            </c:dLbl>
            <c:dLbl>
              <c:idx val="1"/>
              <c:delete val="1"/>
              <c:extLst>
                <c:ext xmlns:c15="http://schemas.microsoft.com/office/drawing/2012/chart" uri="{CE6537A1-D6FC-4f65-9D91-7224C49458BB}"/>
                <c:ext xmlns:c16="http://schemas.microsoft.com/office/drawing/2014/chart" uri="{C3380CC4-5D6E-409C-BE32-E72D297353CC}">
                  <c16:uniqueId val="{00000003-A1EC-47B2-A7A2-0B141B7A7F66}"/>
                </c:ext>
              </c:extLst>
            </c:dLbl>
            <c:dLbl>
              <c:idx val="2"/>
              <c:delete val="1"/>
              <c:extLst>
                <c:ext xmlns:c15="http://schemas.microsoft.com/office/drawing/2012/chart" uri="{CE6537A1-D6FC-4f65-9D91-7224C49458BB}"/>
                <c:ext xmlns:c16="http://schemas.microsoft.com/office/drawing/2014/chart" uri="{C3380CC4-5D6E-409C-BE32-E72D297353CC}">
                  <c16:uniqueId val="{00000005-A1EC-47B2-A7A2-0B141B7A7F66}"/>
                </c:ext>
              </c:extLst>
            </c:dLbl>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収支計画書_詳細!$T$23:$AC$23</c:f>
              <c:strCache>
                <c:ptCount val="10"/>
                <c:pt idx="0">
                  <c:v>4月</c:v>
                </c:pt>
                <c:pt idx="1">
                  <c:v>5月</c:v>
                </c:pt>
                <c:pt idx="2">
                  <c:v>6月</c:v>
                </c:pt>
                <c:pt idx="3">
                  <c:v>7月</c:v>
                </c:pt>
                <c:pt idx="4">
                  <c:v>8月</c:v>
                </c:pt>
                <c:pt idx="5">
                  <c:v>9月</c:v>
                </c:pt>
                <c:pt idx="6">
                  <c:v>10月</c:v>
                </c:pt>
                <c:pt idx="7">
                  <c:v>11月</c:v>
                </c:pt>
                <c:pt idx="8">
                  <c:v>12月</c:v>
                </c:pt>
                <c:pt idx="9">
                  <c:v>1月</c:v>
                </c:pt>
              </c:strCache>
            </c:strRef>
          </c:cat>
          <c:val>
            <c:numRef>
              <c:f>収支計画書_詳細!$T$25:$AC$25</c:f>
              <c:numCache>
                <c:formatCode>#,##0_);[Red]\(#,##0\)</c:formatCode>
                <c:ptCount val="10"/>
                <c:pt idx="0">
                  <c:v>0</c:v>
                </c:pt>
                <c:pt idx="1">
                  <c:v>0</c:v>
                </c:pt>
                <c:pt idx="2">
                  <c:v>0</c:v>
                </c:pt>
                <c:pt idx="3">
                  <c:v>88</c:v>
                </c:pt>
                <c:pt idx="4">
                  <c:v>176</c:v>
                </c:pt>
                <c:pt idx="5">
                  <c:v>264</c:v>
                </c:pt>
                <c:pt idx="6">
                  <c:v>352</c:v>
                </c:pt>
                <c:pt idx="7">
                  <c:v>440</c:v>
                </c:pt>
                <c:pt idx="8">
                  <c:v>528</c:v>
                </c:pt>
                <c:pt idx="9">
                  <c:v>616</c:v>
                </c:pt>
              </c:numCache>
            </c:numRef>
          </c:val>
          <c:extLst>
            <c:ext xmlns:c16="http://schemas.microsoft.com/office/drawing/2014/chart" uri="{C3380CC4-5D6E-409C-BE32-E72D297353CC}">
              <c16:uniqueId val="{00000001-860C-498A-BB1F-CD68078D3B57}"/>
            </c:ext>
          </c:extLst>
        </c:ser>
        <c:ser>
          <c:idx val="1"/>
          <c:order val="1"/>
          <c:tx>
            <c:strRef>
              <c:f>収支計画書_詳細!$S$26</c:f>
              <c:strCache>
                <c:ptCount val="1"/>
                <c:pt idx="0">
                  <c:v>常勤雇用以外</c:v>
                </c:pt>
              </c:strCache>
            </c:strRef>
          </c:tx>
          <c:spPr>
            <a:solidFill>
              <a:schemeClr val="bg1">
                <a:lumMod val="6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1EC-47B2-A7A2-0B141B7A7F66}"/>
                </c:ext>
              </c:extLst>
            </c:dLbl>
            <c:dLbl>
              <c:idx val="1"/>
              <c:delete val="1"/>
              <c:extLst>
                <c:ext xmlns:c15="http://schemas.microsoft.com/office/drawing/2012/chart" uri="{CE6537A1-D6FC-4f65-9D91-7224C49458BB}"/>
                <c:ext xmlns:c16="http://schemas.microsoft.com/office/drawing/2014/chart" uri="{C3380CC4-5D6E-409C-BE32-E72D297353CC}">
                  <c16:uniqueId val="{00000002-A1EC-47B2-A7A2-0B141B7A7F66}"/>
                </c:ext>
              </c:extLst>
            </c:dLbl>
            <c:dLbl>
              <c:idx val="2"/>
              <c:delete val="1"/>
              <c:extLst>
                <c:ext xmlns:c15="http://schemas.microsoft.com/office/drawing/2012/chart" uri="{CE6537A1-D6FC-4f65-9D91-7224C49458BB}"/>
                <c:ext xmlns:c16="http://schemas.microsoft.com/office/drawing/2014/chart" uri="{C3380CC4-5D6E-409C-BE32-E72D297353CC}">
                  <c16:uniqueId val="{00000004-A1EC-47B2-A7A2-0B141B7A7F66}"/>
                </c:ext>
              </c:extLst>
            </c:dLbl>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収支計画書_詳細!$T$23:$AC$23</c:f>
              <c:strCache>
                <c:ptCount val="10"/>
                <c:pt idx="0">
                  <c:v>4月</c:v>
                </c:pt>
                <c:pt idx="1">
                  <c:v>5月</c:v>
                </c:pt>
                <c:pt idx="2">
                  <c:v>6月</c:v>
                </c:pt>
                <c:pt idx="3">
                  <c:v>7月</c:v>
                </c:pt>
                <c:pt idx="4">
                  <c:v>8月</c:v>
                </c:pt>
                <c:pt idx="5">
                  <c:v>9月</c:v>
                </c:pt>
                <c:pt idx="6">
                  <c:v>10月</c:v>
                </c:pt>
                <c:pt idx="7">
                  <c:v>11月</c:v>
                </c:pt>
                <c:pt idx="8">
                  <c:v>12月</c:v>
                </c:pt>
                <c:pt idx="9">
                  <c:v>1月</c:v>
                </c:pt>
              </c:strCache>
            </c:strRef>
          </c:cat>
          <c:val>
            <c:numRef>
              <c:f>収支計画書_詳細!$T$26:$AC$26</c:f>
              <c:numCache>
                <c:formatCode>#,##0_);[Red]\(#,##0\)</c:formatCode>
                <c:ptCount val="10"/>
                <c:pt idx="0">
                  <c:v>0</c:v>
                </c:pt>
                <c:pt idx="1">
                  <c:v>0</c:v>
                </c:pt>
                <c:pt idx="2">
                  <c:v>0</c:v>
                </c:pt>
                <c:pt idx="3">
                  <c:v>44</c:v>
                </c:pt>
                <c:pt idx="4">
                  <c:v>88</c:v>
                </c:pt>
                <c:pt idx="5">
                  <c:v>132</c:v>
                </c:pt>
                <c:pt idx="6">
                  <c:v>176</c:v>
                </c:pt>
                <c:pt idx="7">
                  <c:v>220</c:v>
                </c:pt>
                <c:pt idx="8">
                  <c:v>264</c:v>
                </c:pt>
                <c:pt idx="9">
                  <c:v>308</c:v>
                </c:pt>
              </c:numCache>
            </c:numRef>
          </c:val>
          <c:extLst>
            <c:ext xmlns:c16="http://schemas.microsoft.com/office/drawing/2014/chart" uri="{C3380CC4-5D6E-409C-BE32-E72D297353CC}">
              <c16:uniqueId val="{00000003-860C-498A-BB1F-CD68078D3B57}"/>
            </c:ext>
          </c:extLst>
        </c:ser>
        <c:ser>
          <c:idx val="3"/>
          <c:order val="2"/>
          <c:tx>
            <c:strRef>
              <c:f>収支計画書_詳細!$S$31</c:f>
              <c:strCache>
                <c:ptCount val="1"/>
                <c:pt idx="0">
                  <c:v>ダミー</c:v>
                </c:pt>
              </c:strCache>
            </c:strRef>
          </c:tx>
          <c:spPr>
            <a:no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5-695B-469B-BB70-720730DC185D}"/>
                </c:ext>
              </c:extLst>
            </c:dLbl>
            <c:dLbl>
              <c:idx val="1"/>
              <c:delete val="1"/>
              <c:extLst>
                <c:ext xmlns:c15="http://schemas.microsoft.com/office/drawing/2012/chart" uri="{CE6537A1-D6FC-4f65-9D91-7224C49458BB}"/>
                <c:ext xmlns:c16="http://schemas.microsoft.com/office/drawing/2014/chart" uri="{C3380CC4-5D6E-409C-BE32-E72D297353CC}">
                  <c16:uniqueId val="{00000016-695B-469B-BB70-720730DC185D}"/>
                </c:ext>
              </c:extLst>
            </c:dLbl>
            <c:dLbl>
              <c:idx val="2"/>
              <c:delete val="1"/>
              <c:extLst>
                <c:ext xmlns:c15="http://schemas.microsoft.com/office/drawing/2012/chart" uri="{CE6537A1-D6FC-4f65-9D91-7224C49458BB}"/>
                <c:ext xmlns:c16="http://schemas.microsoft.com/office/drawing/2014/chart" uri="{C3380CC4-5D6E-409C-BE32-E72D297353CC}">
                  <c16:uniqueId val="{00000017-695B-469B-BB70-720730DC185D}"/>
                </c:ext>
              </c:extLst>
            </c:dLbl>
            <c:dLbl>
              <c:idx val="3"/>
              <c:tx>
                <c:rich>
                  <a:bodyPr/>
                  <a:lstStyle/>
                  <a:p>
                    <a:fld id="{06459E34-89A7-423F-B82F-16B4CABFF5F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95B-469B-BB70-720730DC185D}"/>
                </c:ext>
              </c:extLst>
            </c:dLbl>
            <c:dLbl>
              <c:idx val="4"/>
              <c:tx>
                <c:rich>
                  <a:bodyPr/>
                  <a:lstStyle/>
                  <a:p>
                    <a:fld id="{52AA6CA9-6F40-48BC-ADA3-52FBADAA686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95B-469B-BB70-720730DC185D}"/>
                </c:ext>
              </c:extLst>
            </c:dLbl>
            <c:dLbl>
              <c:idx val="5"/>
              <c:tx>
                <c:rich>
                  <a:bodyPr/>
                  <a:lstStyle/>
                  <a:p>
                    <a:fld id="{6EFEAAAC-7264-4851-A8BB-DA451CFFA6F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95B-469B-BB70-720730DC185D}"/>
                </c:ext>
              </c:extLst>
            </c:dLbl>
            <c:dLbl>
              <c:idx val="6"/>
              <c:tx>
                <c:rich>
                  <a:bodyPr/>
                  <a:lstStyle/>
                  <a:p>
                    <a:fld id="{4A0110D5-509D-4425-B4A5-F2D8A586BA7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95B-469B-BB70-720730DC185D}"/>
                </c:ext>
              </c:extLst>
            </c:dLbl>
            <c:dLbl>
              <c:idx val="7"/>
              <c:tx>
                <c:rich>
                  <a:bodyPr/>
                  <a:lstStyle/>
                  <a:p>
                    <a:fld id="{F30D6F63-B395-4BBF-BF3C-A459EC6C0D7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95B-469B-BB70-720730DC185D}"/>
                </c:ext>
              </c:extLst>
            </c:dLbl>
            <c:dLbl>
              <c:idx val="8"/>
              <c:tx>
                <c:rich>
                  <a:bodyPr/>
                  <a:lstStyle/>
                  <a:p>
                    <a:fld id="{04687EA1-079E-43A8-A414-3BC83B13720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95B-469B-BB70-720730DC185D}"/>
                </c:ext>
              </c:extLst>
            </c:dLbl>
            <c:dLbl>
              <c:idx val="9"/>
              <c:tx>
                <c:rich>
                  <a:bodyPr/>
                  <a:lstStyle/>
                  <a:p>
                    <a:fld id="{26D9C106-BC02-456A-BAE2-DA3F578D7F3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95B-469B-BB70-720730DC185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収支計画書_詳細!$T$23:$AC$23</c:f>
              <c:strCache>
                <c:ptCount val="10"/>
                <c:pt idx="0">
                  <c:v>4月</c:v>
                </c:pt>
                <c:pt idx="1">
                  <c:v>5月</c:v>
                </c:pt>
                <c:pt idx="2">
                  <c:v>6月</c:v>
                </c:pt>
                <c:pt idx="3">
                  <c:v>7月</c:v>
                </c:pt>
                <c:pt idx="4">
                  <c:v>8月</c:v>
                </c:pt>
                <c:pt idx="5">
                  <c:v>9月</c:v>
                </c:pt>
                <c:pt idx="6">
                  <c:v>10月</c:v>
                </c:pt>
                <c:pt idx="7">
                  <c:v>11月</c:v>
                </c:pt>
                <c:pt idx="8">
                  <c:v>12月</c:v>
                </c:pt>
                <c:pt idx="9">
                  <c:v>1月</c:v>
                </c:pt>
              </c:strCache>
            </c:strRef>
          </c:cat>
          <c:val>
            <c:numRef>
              <c:f>収支計画書_詳細!$T$31:$AC$31</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5="http://schemas.microsoft.com/office/drawing/2012/chart" uri="{02D57815-91ED-43cb-92C2-25804820EDAC}">
              <c15:datalabelsRange>
                <c15:f>収支計画書_詳細!$T$27:$AC$27</c15:f>
                <c15:dlblRangeCache>
                  <c:ptCount val="10"/>
                  <c:pt idx="0">
                    <c:v>0 </c:v>
                  </c:pt>
                  <c:pt idx="1">
                    <c:v>0 </c:v>
                  </c:pt>
                  <c:pt idx="2">
                    <c:v>0 </c:v>
                  </c:pt>
                  <c:pt idx="3">
                    <c:v>132 </c:v>
                  </c:pt>
                  <c:pt idx="4">
                    <c:v>264 </c:v>
                  </c:pt>
                  <c:pt idx="5">
                    <c:v>396 </c:v>
                  </c:pt>
                  <c:pt idx="6">
                    <c:v>528 </c:v>
                  </c:pt>
                  <c:pt idx="7">
                    <c:v>660 </c:v>
                  </c:pt>
                  <c:pt idx="8">
                    <c:v>792 </c:v>
                  </c:pt>
                  <c:pt idx="9">
                    <c:v>924 </c:v>
                  </c:pt>
                </c15:dlblRangeCache>
              </c15:datalabelsRange>
            </c:ext>
            <c:ext xmlns:c16="http://schemas.microsoft.com/office/drawing/2014/chart" uri="{C3380CC4-5D6E-409C-BE32-E72D297353CC}">
              <c16:uniqueId val="{00000014-695B-469B-BB70-720730DC185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収支計画書_詳細!$S$28</c:f>
              <c:strCache>
                <c:ptCount val="1"/>
                <c:pt idx="0">
                  <c:v>常勤雇用</c:v>
                </c:pt>
              </c:strCache>
            </c:strRef>
          </c:tx>
          <c:spPr>
            <a:solidFill>
              <a:schemeClr val="bg1">
                <a:lumMod val="8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015F-4F24-BEC9-107AFB65C573}"/>
                </c:ext>
              </c:extLst>
            </c:dLbl>
            <c:dLbl>
              <c:idx val="1"/>
              <c:delete val="1"/>
              <c:extLst>
                <c:ext xmlns:c15="http://schemas.microsoft.com/office/drawing/2012/chart" uri="{CE6537A1-D6FC-4f65-9D91-7224C49458BB}"/>
                <c:ext xmlns:c16="http://schemas.microsoft.com/office/drawing/2014/chart" uri="{C3380CC4-5D6E-409C-BE32-E72D297353CC}">
                  <c16:uniqueId val="{00000003-015F-4F24-BEC9-107AFB65C573}"/>
                </c:ext>
              </c:extLst>
            </c:dLbl>
            <c:dLbl>
              <c:idx val="2"/>
              <c:delete val="1"/>
              <c:extLst>
                <c:ext xmlns:c15="http://schemas.microsoft.com/office/drawing/2012/chart" uri="{CE6537A1-D6FC-4f65-9D91-7224C49458BB}"/>
                <c:ext xmlns:c16="http://schemas.microsoft.com/office/drawing/2014/chart" uri="{C3380CC4-5D6E-409C-BE32-E72D297353CC}">
                  <c16:uniqueId val="{00000005-015F-4F24-BEC9-107AFB65C57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収支計画書_詳細!$T$23:$AC$23</c:f>
              <c:strCache>
                <c:ptCount val="10"/>
                <c:pt idx="0">
                  <c:v>4月</c:v>
                </c:pt>
                <c:pt idx="1">
                  <c:v>5月</c:v>
                </c:pt>
                <c:pt idx="2">
                  <c:v>6月</c:v>
                </c:pt>
                <c:pt idx="3">
                  <c:v>7月</c:v>
                </c:pt>
                <c:pt idx="4">
                  <c:v>8月</c:v>
                </c:pt>
                <c:pt idx="5">
                  <c:v>9月</c:v>
                </c:pt>
                <c:pt idx="6">
                  <c:v>10月</c:v>
                </c:pt>
                <c:pt idx="7">
                  <c:v>11月</c:v>
                </c:pt>
                <c:pt idx="8">
                  <c:v>12月</c:v>
                </c:pt>
                <c:pt idx="9">
                  <c:v>1月</c:v>
                </c:pt>
              </c:strCache>
            </c:strRef>
          </c:cat>
          <c:val>
            <c:numRef>
              <c:f>収支計画書_詳細!$T$28:$AC$28</c:f>
              <c:numCache>
                <c:formatCode>#,##0_);[Red]\(#,##0\)</c:formatCode>
                <c:ptCount val="10"/>
                <c:pt idx="0">
                  <c:v>0</c:v>
                </c:pt>
                <c:pt idx="1">
                  <c:v>0</c:v>
                </c:pt>
                <c:pt idx="2">
                  <c:v>0</c:v>
                </c:pt>
                <c:pt idx="3">
                  <c:v>8</c:v>
                </c:pt>
                <c:pt idx="4">
                  <c:v>16</c:v>
                </c:pt>
                <c:pt idx="5">
                  <c:v>24</c:v>
                </c:pt>
                <c:pt idx="6">
                  <c:v>32</c:v>
                </c:pt>
                <c:pt idx="7">
                  <c:v>40</c:v>
                </c:pt>
                <c:pt idx="8">
                  <c:v>48</c:v>
                </c:pt>
                <c:pt idx="9">
                  <c:v>56</c:v>
                </c:pt>
              </c:numCache>
            </c:numRef>
          </c:val>
          <c:extLst>
            <c:ext xmlns:c16="http://schemas.microsoft.com/office/drawing/2014/chart" uri="{C3380CC4-5D6E-409C-BE32-E72D297353CC}">
              <c16:uniqueId val="{00000001-4D4A-4B31-937E-41C91FE0A0C8}"/>
            </c:ext>
          </c:extLst>
        </c:ser>
        <c:ser>
          <c:idx val="1"/>
          <c:order val="1"/>
          <c:tx>
            <c:strRef>
              <c:f>収支計画書_詳細!$S$29</c:f>
              <c:strCache>
                <c:ptCount val="1"/>
                <c:pt idx="0">
                  <c:v>常勤雇用以外</c:v>
                </c:pt>
              </c:strCache>
            </c:strRef>
          </c:tx>
          <c:spPr>
            <a:solidFill>
              <a:schemeClr val="bg1">
                <a:lumMod val="6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015F-4F24-BEC9-107AFB65C573}"/>
                </c:ext>
              </c:extLst>
            </c:dLbl>
            <c:dLbl>
              <c:idx val="1"/>
              <c:delete val="1"/>
              <c:extLst>
                <c:ext xmlns:c15="http://schemas.microsoft.com/office/drawing/2012/chart" uri="{CE6537A1-D6FC-4f65-9D91-7224C49458BB}"/>
                <c:ext xmlns:c16="http://schemas.microsoft.com/office/drawing/2014/chart" uri="{C3380CC4-5D6E-409C-BE32-E72D297353CC}">
                  <c16:uniqueId val="{00000002-015F-4F24-BEC9-107AFB65C573}"/>
                </c:ext>
              </c:extLst>
            </c:dLbl>
            <c:dLbl>
              <c:idx val="2"/>
              <c:delete val="1"/>
              <c:extLst>
                <c:ext xmlns:c15="http://schemas.microsoft.com/office/drawing/2012/chart" uri="{CE6537A1-D6FC-4f65-9D91-7224C49458BB}"/>
                <c:ext xmlns:c16="http://schemas.microsoft.com/office/drawing/2014/chart" uri="{C3380CC4-5D6E-409C-BE32-E72D297353CC}">
                  <c16:uniqueId val="{00000004-015F-4F24-BEC9-107AFB65C57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収支計画書_詳細!$T$23:$AC$23</c:f>
              <c:strCache>
                <c:ptCount val="10"/>
                <c:pt idx="0">
                  <c:v>4月</c:v>
                </c:pt>
                <c:pt idx="1">
                  <c:v>5月</c:v>
                </c:pt>
                <c:pt idx="2">
                  <c:v>6月</c:v>
                </c:pt>
                <c:pt idx="3">
                  <c:v>7月</c:v>
                </c:pt>
                <c:pt idx="4">
                  <c:v>8月</c:v>
                </c:pt>
                <c:pt idx="5">
                  <c:v>9月</c:v>
                </c:pt>
                <c:pt idx="6">
                  <c:v>10月</c:v>
                </c:pt>
                <c:pt idx="7">
                  <c:v>11月</c:v>
                </c:pt>
                <c:pt idx="8">
                  <c:v>12月</c:v>
                </c:pt>
                <c:pt idx="9">
                  <c:v>1月</c:v>
                </c:pt>
              </c:strCache>
            </c:strRef>
          </c:cat>
          <c:val>
            <c:numRef>
              <c:f>収支計画書_詳細!$T$29:$AC$29</c:f>
              <c:numCache>
                <c:formatCode>#,##0_);[Red]\(#,##0\)</c:formatCode>
                <c:ptCount val="10"/>
                <c:pt idx="0">
                  <c:v>0</c:v>
                </c:pt>
                <c:pt idx="1">
                  <c:v>0</c:v>
                </c:pt>
                <c:pt idx="2">
                  <c:v>0</c:v>
                </c:pt>
                <c:pt idx="3">
                  <c:v>4</c:v>
                </c:pt>
                <c:pt idx="4">
                  <c:v>8</c:v>
                </c:pt>
                <c:pt idx="5">
                  <c:v>12</c:v>
                </c:pt>
                <c:pt idx="6">
                  <c:v>16</c:v>
                </c:pt>
                <c:pt idx="7">
                  <c:v>20</c:v>
                </c:pt>
                <c:pt idx="8">
                  <c:v>24</c:v>
                </c:pt>
                <c:pt idx="9">
                  <c:v>28</c:v>
                </c:pt>
              </c:numCache>
            </c:numRef>
          </c:val>
          <c:extLst>
            <c:ext xmlns:c16="http://schemas.microsoft.com/office/drawing/2014/chart" uri="{C3380CC4-5D6E-409C-BE32-E72D297353CC}">
              <c16:uniqueId val="{00000003-4D4A-4B31-937E-41C91FE0A0C8}"/>
            </c:ext>
          </c:extLst>
        </c:ser>
        <c:ser>
          <c:idx val="2"/>
          <c:order val="2"/>
          <c:tx>
            <c:strRef>
              <c:f>収支計画書_詳細!$S$31</c:f>
              <c:strCache>
                <c:ptCount val="1"/>
                <c:pt idx="0">
                  <c:v>ダミー</c:v>
                </c:pt>
              </c:strCache>
            </c:strRef>
          </c:tx>
          <c:spPr>
            <a:no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E05-47EC-A205-5A261B9AC648}"/>
                </c:ext>
              </c:extLst>
            </c:dLbl>
            <c:dLbl>
              <c:idx val="1"/>
              <c:delete val="1"/>
              <c:extLst>
                <c:ext xmlns:c15="http://schemas.microsoft.com/office/drawing/2012/chart" uri="{CE6537A1-D6FC-4f65-9D91-7224C49458BB}"/>
                <c:ext xmlns:c16="http://schemas.microsoft.com/office/drawing/2014/chart" uri="{C3380CC4-5D6E-409C-BE32-E72D297353CC}">
                  <c16:uniqueId val="{00000001-8E05-47EC-A205-5A261B9AC648}"/>
                </c:ext>
              </c:extLst>
            </c:dLbl>
            <c:dLbl>
              <c:idx val="2"/>
              <c:delete val="1"/>
              <c:extLst>
                <c:ext xmlns:c15="http://schemas.microsoft.com/office/drawing/2012/chart" uri="{CE6537A1-D6FC-4f65-9D91-7224C49458BB}"/>
                <c:ext xmlns:c16="http://schemas.microsoft.com/office/drawing/2014/chart" uri="{C3380CC4-5D6E-409C-BE32-E72D297353CC}">
                  <c16:uniqueId val="{00000000-8E05-47EC-A205-5A261B9AC648}"/>
                </c:ext>
              </c:extLst>
            </c:dLbl>
            <c:dLbl>
              <c:idx val="3"/>
              <c:tx>
                <c:rich>
                  <a:bodyPr/>
                  <a:lstStyle/>
                  <a:p>
                    <a:fld id="{D89B152C-950D-4127-9943-C278D193E838}"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E05-47EC-A205-5A261B9AC648}"/>
                </c:ext>
              </c:extLst>
            </c:dLbl>
            <c:dLbl>
              <c:idx val="4"/>
              <c:tx>
                <c:rich>
                  <a:bodyPr/>
                  <a:lstStyle/>
                  <a:p>
                    <a:fld id="{936492E5-6F67-4C42-8CFF-4E84CF59B9F4}"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E05-47EC-A205-5A261B9AC648}"/>
                </c:ext>
              </c:extLst>
            </c:dLbl>
            <c:dLbl>
              <c:idx val="5"/>
              <c:tx>
                <c:rich>
                  <a:bodyPr/>
                  <a:lstStyle/>
                  <a:p>
                    <a:fld id="{40F65CB2-B7A5-4B17-898E-10D7A859D4A7}"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E05-47EC-A205-5A261B9AC648}"/>
                </c:ext>
              </c:extLst>
            </c:dLbl>
            <c:dLbl>
              <c:idx val="6"/>
              <c:tx>
                <c:rich>
                  <a:bodyPr/>
                  <a:lstStyle/>
                  <a:p>
                    <a:fld id="{7807CE27-9F55-4478-83A3-2153FA22E8B9}"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E05-47EC-A205-5A261B9AC648}"/>
                </c:ext>
              </c:extLst>
            </c:dLbl>
            <c:dLbl>
              <c:idx val="7"/>
              <c:tx>
                <c:rich>
                  <a:bodyPr/>
                  <a:lstStyle/>
                  <a:p>
                    <a:fld id="{E6832FB1-2C42-4129-BDE8-C1E831D22688}"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E05-47EC-A205-5A261B9AC648}"/>
                </c:ext>
              </c:extLst>
            </c:dLbl>
            <c:dLbl>
              <c:idx val="8"/>
              <c:tx>
                <c:rich>
                  <a:bodyPr/>
                  <a:lstStyle/>
                  <a:p>
                    <a:fld id="{CB3B4EC3-AADC-47CE-A954-3495DFAB9204}"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E05-47EC-A205-5A261B9AC648}"/>
                </c:ext>
              </c:extLst>
            </c:dLbl>
            <c:dLbl>
              <c:idx val="9"/>
              <c:tx>
                <c:rich>
                  <a:bodyPr/>
                  <a:lstStyle/>
                  <a:p>
                    <a:fld id="{D11FB5F3-B398-476C-AB90-C7AC469131AF}"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E05-47EC-A205-5A261B9AC64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収支計画書_詳細!$T$23:$AC$23</c:f>
              <c:strCache>
                <c:ptCount val="10"/>
                <c:pt idx="0">
                  <c:v>4月</c:v>
                </c:pt>
                <c:pt idx="1">
                  <c:v>5月</c:v>
                </c:pt>
                <c:pt idx="2">
                  <c:v>6月</c:v>
                </c:pt>
                <c:pt idx="3">
                  <c:v>7月</c:v>
                </c:pt>
                <c:pt idx="4">
                  <c:v>8月</c:v>
                </c:pt>
                <c:pt idx="5">
                  <c:v>9月</c:v>
                </c:pt>
                <c:pt idx="6">
                  <c:v>10月</c:v>
                </c:pt>
                <c:pt idx="7">
                  <c:v>11月</c:v>
                </c:pt>
                <c:pt idx="8">
                  <c:v>12月</c:v>
                </c:pt>
                <c:pt idx="9">
                  <c:v>1月</c:v>
                </c:pt>
              </c:strCache>
            </c:strRef>
          </c:cat>
          <c:val>
            <c:numRef>
              <c:f>収支計画書_詳細!$T$31:$AC$31</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5="http://schemas.microsoft.com/office/drawing/2012/chart" uri="{02D57815-91ED-43cb-92C2-25804820EDAC}">
              <c15:datalabelsRange>
                <c15:f>収支計画書_詳細!$T$30:$AE$30</c15:f>
                <c15:dlblRangeCache>
                  <c:ptCount val="12"/>
                  <c:pt idx="0">
                    <c:v>0 </c:v>
                  </c:pt>
                  <c:pt idx="1">
                    <c:v>0 </c:v>
                  </c:pt>
                  <c:pt idx="2">
                    <c:v>0 </c:v>
                  </c:pt>
                  <c:pt idx="3">
                    <c:v>12 </c:v>
                  </c:pt>
                  <c:pt idx="4">
                    <c:v>24 </c:v>
                  </c:pt>
                  <c:pt idx="5">
                    <c:v>36 </c:v>
                  </c:pt>
                  <c:pt idx="6">
                    <c:v>48 </c:v>
                  </c:pt>
                  <c:pt idx="7">
                    <c:v>60 </c:v>
                  </c:pt>
                  <c:pt idx="8">
                    <c:v>72 </c:v>
                  </c:pt>
                  <c:pt idx="9">
                    <c:v>84 </c:v>
                  </c:pt>
                </c15:dlblRangeCache>
              </c15:datalabelsRange>
            </c:ext>
            <c:ext xmlns:c16="http://schemas.microsoft.com/office/drawing/2014/chart" uri="{C3380CC4-5D6E-409C-BE32-E72D297353CC}">
              <c16:uniqueId val="{00000014-87D9-42BA-84AA-296D5304625E}"/>
            </c:ext>
          </c:extLst>
        </c:ser>
        <c:dLbls>
          <c:dLblPos val="ctr"/>
          <c:showLegendKey val="0"/>
          <c:showVal val="1"/>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前年度収支計画記載書!$S$14</c:f>
              <c:strCache>
                <c:ptCount val="1"/>
                <c:pt idx="0">
                  <c:v>常勤雇用</c:v>
                </c:pt>
              </c:strCache>
            </c:strRef>
          </c:tx>
          <c:spPr>
            <a:solidFill>
              <a:schemeClr val="bg1">
                <a:lumMod val="85000"/>
              </a:schemeClr>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0-1F2B-4EFE-8232-7BC30A1B8E3F}"/>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1-97D5-41B6-8D45-DB977B43B881}"/>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2-97D5-41B6-8D45-DB977B43B881}"/>
              </c:ext>
            </c:extLst>
          </c:dPt>
          <c:dPt>
            <c:idx val="7"/>
            <c:invertIfNegative val="0"/>
            <c:bubble3D val="0"/>
            <c:spPr>
              <a:solidFill>
                <a:schemeClr val="accent2"/>
              </a:solidFill>
              <a:ln>
                <a:noFill/>
              </a:ln>
              <a:effectLst/>
            </c:spPr>
            <c:extLst>
              <c:ext xmlns:c16="http://schemas.microsoft.com/office/drawing/2014/chart" uri="{C3380CC4-5D6E-409C-BE32-E72D297353CC}">
                <c16:uniqueId val="{00000003-97D5-41B6-8D45-DB977B43B881}"/>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5-97D5-41B6-8D45-DB977B43B881}"/>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6-97D5-41B6-8D45-DB977B43B881}"/>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07-97D5-41B6-8D45-DB977B43B881}"/>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8-97D5-41B6-8D45-DB977B43B881}"/>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97D5-41B6-8D45-DB977B43B881}"/>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0A-97D5-41B6-8D45-DB977B43B881}"/>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前年度収支計画記載書!$T$12:$AM$12</c:f>
              <c:strCache>
                <c:ptCount val="19"/>
                <c:pt idx="0">
                  <c:v>4月</c:v>
                </c:pt>
                <c:pt idx="2">
                  <c:v>5月</c:v>
                </c:pt>
                <c:pt idx="4">
                  <c:v>6月</c:v>
                </c:pt>
                <c:pt idx="6">
                  <c:v>7月</c:v>
                </c:pt>
                <c:pt idx="8">
                  <c:v>8月</c:v>
                </c:pt>
                <c:pt idx="10">
                  <c:v>9月</c:v>
                </c:pt>
                <c:pt idx="12">
                  <c:v>10月</c:v>
                </c:pt>
                <c:pt idx="14">
                  <c:v>11月</c:v>
                </c:pt>
                <c:pt idx="16">
                  <c:v>12月</c:v>
                </c:pt>
                <c:pt idx="18">
                  <c:v>1月～</c:v>
                </c:pt>
              </c:strCache>
            </c:strRef>
          </c:cat>
          <c:val>
            <c:numRef>
              <c:f>前年度収支計画記載書!$T$14:$AM$14</c:f>
              <c:numCache>
                <c:formatCode>#,##0_);[Red]\(#,##0\)</c:formatCode>
                <c:ptCount val="20"/>
                <c:pt idx="0">
                  <c:v>3</c:v>
                </c:pt>
                <c:pt idx="1">
                  <c:v>1</c:v>
                </c:pt>
                <c:pt idx="2">
                  <c:v>6</c:v>
                </c:pt>
                <c:pt idx="3">
                  <c:v>3</c:v>
                </c:pt>
                <c:pt idx="4">
                  <c:v>9</c:v>
                </c:pt>
                <c:pt idx="5">
                  <c:v>3</c:v>
                </c:pt>
                <c:pt idx="6">
                  <c:v>12</c:v>
                </c:pt>
                <c:pt idx="7">
                  <c:v>4</c:v>
                </c:pt>
                <c:pt idx="8">
                  <c:v>15</c:v>
                </c:pt>
                <c:pt idx="9">
                  <c:v>6</c:v>
                </c:pt>
                <c:pt idx="10">
                  <c:v>18</c:v>
                </c:pt>
                <c:pt idx="11">
                  <c:v>7</c:v>
                </c:pt>
                <c:pt idx="12">
                  <c:v>21</c:v>
                </c:pt>
                <c:pt idx="13">
                  <c:v>9</c:v>
                </c:pt>
                <c:pt idx="14">
                  <c:v>24</c:v>
                </c:pt>
                <c:pt idx="15">
                  <c:v>11</c:v>
                </c:pt>
                <c:pt idx="16">
                  <c:v>27</c:v>
                </c:pt>
                <c:pt idx="17">
                  <c:v>14</c:v>
                </c:pt>
                <c:pt idx="18">
                  <c:v>32</c:v>
                </c:pt>
                <c:pt idx="19">
                  <c:v>16</c:v>
                </c:pt>
              </c:numCache>
            </c:numRef>
          </c:val>
          <c:extLst>
            <c:ext xmlns:c16="http://schemas.microsoft.com/office/drawing/2014/chart" uri="{C3380CC4-5D6E-409C-BE32-E72D297353CC}">
              <c16:uniqueId val="{00000001-1F2B-4EFE-8232-7BC30A1B8E3F}"/>
            </c:ext>
          </c:extLst>
        </c:ser>
        <c:ser>
          <c:idx val="1"/>
          <c:order val="1"/>
          <c:tx>
            <c:strRef>
              <c:f>前年度収支計画記載書!$S$15</c:f>
              <c:strCache>
                <c:ptCount val="1"/>
                <c:pt idx="0">
                  <c:v>常勤雇用以外</c:v>
                </c:pt>
              </c:strCache>
            </c:strRef>
          </c:tx>
          <c:spPr>
            <a:solidFill>
              <a:schemeClr val="bg1">
                <a:lumMod val="65000"/>
              </a:schemeClr>
            </a:solidFill>
            <a:ln>
              <a:noFill/>
            </a:ln>
            <a:effectLst/>
          </c:spPr>
          <c:invertIfNegative val="0"/>
          <c:dPt>
            <c:idx val="1"/>
            <c:invertIfNegative val="0"/>
            <c:bubble3D val="0"/>
            <c:spPr>
              <a:solidFill>
                <a:schemeClr val="accent5"/>
              </a:solidFill>
              <a:ln>
                <a:noFill/>
              </a:ln>
              <a:effectLst/>
            </c:spPr>
            <c:extLst>
              <c:ext xmlns:c16="http://schemas.microsoft.com/office/drawing/2014/chart" uri="{C3380CC4-5D6E-409C-BE32-E72D297353CC}">
                <c16:uniqueId val="{00000002-1F2B-4EFE-8232-7BC30A1B8E3F}"/>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B-97D5-41B6-8D45-DB977B43B881}"/>
              </c:ext>
            </c:extLst>
          </c:dPt>
          <c:dPt>
            <c:idx val="5"/>
            <c:invertIfNegative val="0"/>
            <c:bubble3D val="0"/>
            <c:spPr>
              <a:solidFill>
                <a:schemeClr val="accent5"/>
              </a:solidFill>
              <a:ln>
                <a:noFill/>
              </a:ln>
              <a:effectLst/>
            </c:spPr>
            <c:extLst>
              <c:ext xmlns:c16="http://schemas.microsoft.com/office/drawing/2014/chart" uri="{C3380CC4-5D6E-409C-BE32-E72D297353CC}">
                <c16:uniqueId val="{0000000C-97D5-41B6-8D45-DB977B43B881}"/>
              </c:ext>
            </c:extLst>
          </c:dPt>
          <c:dPt>
            <c:idx val="7"/>
            <c:invertIfNegative val="0"/>
            <c:bubble3D val="0"/>
            <c:spPr>
              <a:solidFill>
                <a:schemeClr val="accent5"/>
              </a:solidFill>
              <a:ln>
                <a:noFill/>
              </a:ln>
              <a:effectLst/>
            </c:spPr>
            <c:extLst>
              <c:ext xmlns:c16="http://schemas.microsoft.com/office/drawing/2014/chart" uri="{C3380CC4-5D6E-409C-BE32-E72D297353CC}">
                <c16:uniqueId val="{0000000D-97D5-41B6-8D45-DB977B43B881}"/>
              </c:ext>
            </c:extLst>
          </c:dPt>
          <c:dPt>
            <c:idx val="9"/>
            <c:invertIfNegative val="0"/>
            <c:bubble3D val="0"/>
            <c:spPr>
              <a:solidFill>
                <a:schemeClr val="accent5"/>
              </a:solidFill>
              <a:ln>
                <a:noFill/>
              </a:ln>
              <a:effectLst/>
            </c:spPr>
            <c:extLst>
              <c:ext xmlns:c16="http://schemas.microsoft.com/office/drawing/2014/chart" uri="{C3380CC4-5D6E-409C-BE32-E72D297353CC}">
                <c16:uniqueId val="{0000000E-97D5-41B6-8D45-DB977B43B881}"/>
              </c:ext>
            </c:extLst>
          </c:dPt>
          <c:dPt>
            <c:idx val="11"/>
            <c:invertIfNegative val="0"/>
            <c:bubble3D val="0"/>
            <c:spPr>
              <a:solidFill>
                <a:schemeClr val="accent5"/>
              </a:solidFill>
              <a:ln>
                <a:noFill/>
              </a:ln>
              <a:effectLst/>
            </c:spPr>
            <c:extLst>
              <c:ext xmlns:c16="http://schemas.microsoft.com/office/drawing/2014/chart" uri="{C3380CC4-5D6E-409C-BE32-E72D297353CC}">
                <c16:uniqueId val="{0000000F-97D5-41B6-8D45-DB977B43B881}"/>
              </c:ext>
            </c:extLst>
          </c:dPt>
          <c:dPt>
            <c:idx val="13"/>
            <c:invertIfNegative val="0"/>
            <c:bubble3D val="0"/>
            <c:spPr>
              <a:solidFill>
                <a:schemeClr val="accent5"/>
              </a:solidFill>
              <a:ln>
                <a:noFill/>
              </a:ln>
              <a:effectLst/>
            </c:spPr>
            <c:extLst>
              <c:ext xmlns:c16="http://schemas.microsoft.com/office/drawing/2014/chart" uri="{C3380CC4-5D6E-409C-BE32-E72D297353CC}">
                <c16:uniqueId val="{00000010-97D5-41B6-8D45-DB977B43B881}"/>
              </c:ext>
            </c:extLst>
          </c:dPt>
          <c:dPt>
            <c:idx val="15"/>
            <c:invertIfNegative val="0"/>
            <c:bubble3D val="0"/>
            <c:spPr>
              <a:solidFill>
                <a:schemeClr val="accent5"/>
              </a:solidFill>
              <a:ln>
                <a:noFill/>
              </a:ln>
              <a:effectLst/>
            </c:spPr>
            <c:extLst>
              <c:ext xmlns:c16="http://schemas.microsoft.com/office/drawing/2014/chart" uri="{C3380CC4-5D6E-409C-BE32-E72D297353CC}">
                <c16:uniqueId val="{00000011-97D5-41B6-8D45-DB977B43B881}"/>
              </c:ext>
            </c:extLst>
          </c:dPt>
          <c:dPt>
            <c:idx val="17"/>
            <c:invertIfNegative val="0"/>
            <c:bubble3D val="0"/>
            <c:spPr>
              <a:solidFill>
                <a:schemeClr val="accent5"/>
              </a:solidFill>
              <a:ln>
                <a:noFill/>
              </a:ln>
              <a:effectLst/>
            </c:spPr>
            <c:extLst>
              <c:ext xmlns:c16="http://schemas.microsoft.com/office/drawing/2014/chart" uri="{C3380CC4-5D6E-409C-BE32-E72D297353CC}">
                <c16:uniqueId val="{00000012-97D5-41B6-8D45-DB977B43B881}"/>
              </c:ext>
            </c:extLst>
          </c:dPt>
          <c:dPt>
            <c:idx val="19"/>
            <c:invertIfNegative val="0"/>
            <c:bubble3D val="0"/>
            <c:spPr>
              <a:solidFill>
                <a:schemeClr val="accent5"/>
              </a:solidFill>
              <a:ln>
                <a:noFill/>
              </a:ln>
              <a:effectLst/>
            </c:spPr>
            <c:extLst>
              <c:ext xmlns:c16="http://schemas.microsoft.com/office/drawing/2014/chart" uri="{C3380CC4-5D6E-409C-BE32-E72D297353CC}">
                <c16:uniqueId val="{00000013-97D5-41B6-8D45-DB977B43B881}"/>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2B-4EFE-8232-7BC30A1B8E3F}"/>
                </c:ext>
              </c:extLst>
            </c:dLbl>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前年度収支計画記載書!$T$12:$AM$12</c:f>
              <c:strCache>
                <c:ptCount val="19"/>
                <c:pt idx="0">
                  <c:v>4月</c:v>
                </c:pt>
                <c:pt idx="2">
                  <c:v>5月</c:v>
                </c:pt>
                <c:pt idx="4">
                  <c:v>6月</c:v>
                </c:pt>
                <c:pt idx="6">
                  <c:v>7月</c:v>
                </c:pt>
                <c:pt idx="8">
                  <c:v>8月</c:v>
                </c:pt>
                <c:pt idx="10">
                  <c:v>9月</c:v>
                </c:pt>
                <c:pt idx="12">
                  <c:v>10月</c:v>
                </c:pt>
                <c:pt idx="14">
                  <c:v>11月</c:v>
                </c:pt>
                <c:pt idx="16">
                  <c:v>12月</c:v>
                </c:pt>
                <c:pt idx="18">
                  <c:v>1月～</c:v>
                </c:pt>
              </c:strCache>
            </c:strRef>
          </c:cat>
          <c:val>
            <c:numRef>
              <c:f>前年度収支計画記載書!$T$15:$AM$15</c:f>
              <c:numCache>
                <c:formatCode>#,##0_);[Red]\(#,##0\)</c:formatCode>
                <c:ptCount val="20"/>
                <c:pt idx="0">
                  <c:v>3</c:v>
                </c:pt>
                <c:pt idx="1">
                  <c:v>1</c:v>
                </c:pt>
                <c:pt idx="2">
                  <c:v>5</c:v>
                </c:pt>
                <c:pt idx="3">
                  <c:v>2</c:v>
                </c:pt>
                <c:pt idx="4">
                  <c:v>8</c:v>
                </c:pt>
                <c:pt idx="5">
                  <c:v>3</c:v>
                </c:pt>
                <c:pt idx="6">
                  <c:v>10</c:v>
                </c:pt>
                <c:pt idx="7">
                  <c:v>4</c:v>
                </c:pt>
                <c:pt idx="8">
                  <c:v>13</c:v>
                </c:pt>
                <c:pt idx="9">
                  <c:v>4</c:v>
                </c:pt>
                <c:pt idx="10">
                  <c:v>15</c:v>
                </c:pt>
                <c:pt idx="11">
                  <c:v>6</c:v>
                </c:pt>
                <c:pt idx="12">
                  <c:v>18</c:v>
                </c:pt>
                <c:pt idx="13">
                  <c:v>8</c:v>
                </c:pt>
                <c:pt idx="14">
                  <c:v>20</c:v>
                </c:pt>
                <c:pt idx="15">
                  <c:v>11</c:v>
                </c:pt>
                <c:pt idx="16">
                  <c:v>23</c:v>
                </c:pt>
                <c:pt idx="17">
                  <c:v>14</c:v>
                </c:pt>
                <c:pt idx="18">
                  <c:v>26</c:v>
                </c:pt>
                <c:pt idx="19">
                  <c:v>19</c:v>
                </c:pt>
              </c:numCache>
            </c:numRef>
          </c:val>
          <c:extLst>
            <c:ext xmlns:c16="http://schemas.microsoft.com/office/drawing/2014/chart" uri="{C3380CC4-5D6E-409C-BE32-E72D297353CC}">
              <c16:uniqueId val="{00000003-1F2B-4EFE-8232-7BC30A1B8E3F}"/>
            </c:ext>
          </c:extLst>
        </c:ser>
        <c:ser>
          <c:idx val="2"/>
          <c:order val="2"/>
          <c:tx>
            <c:strRef>
              <c:f>前年度収支計画記載書!$S$17</c:f>
              <c:strCache>
                <c:ptCount val="1"/>
                <c:pt idx="0">
                  <c:v>ダミー</c:v>
                </c:pt>
              </c:strCache>
            </c:strRef>
          </c:tx>
          <c:spPr>
            <a:noFill/>
            <a:ln>
              <a:noFill/>
            </a:ln>
            <a:effectLst/>
          </c:spPr>
          <c:invertIfNegative val="0"/>
          <c:dLbls>
            <c:dLbl>
              <c:idx val="0"/>
              <c:tx>
                <c:rich>
                  <a:bodyPr/>
                  <a:lstStyle/>
                  <a:p>
                    <a:fld id="{111ABFB6-401B-44B0-9B8D-58162D40D91A}"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BD3B-41C7-9F6C-98D3AB8335DC}"/>
                </c:ext>
              </c:extLst>
            </c:dLbl>
            <c:dLbl>
              <c:idx val="1"/>
              <c:tx>
                <c:rich>
                  <a:bodyPr/>
                  <a:lstStyle/>
                  <a:p>
                    <a:fld id="{576ADE5D-E74C-41DA-9D93-456152E26C3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BD3B-41C7-9F6C-98D3AB8335DC}"/>
                </c:ext>
              </c:extLst>
            </c:dLbl>
            <c:dLbl>
              <c:idx val="2"/>
              <c:tx>
                <c:rich>
                  <a:bodyPr/>
                  <a:lstStyle/>
                  <a:p>
                    <a:fld id="{A4D28A1B-446C-4191-B9CF-A1763BA899D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BD3B-41C7-9F6C-98D3AB8335DC}"/>
                </c:ext>
              </c:extLst>
            </c:dLbl>
            <c:dLbl>
              <c:idx val="3"/>
              <c:tx>
                <c:rich>
                  <a:bodyPr/>
                  <a:lstStyle/>
                  <a:p>
                    <a:fld id="{2F00D1FB-EB9B-4BCF-A898-37C9D873118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BD3B-41C7-9F6C-98D3AB8335DC}"/>
                </c:ext>
              </c:extLst>
            </c:dLbl>
            <c:dLbl>
              <c:idx val="4"/>
              <c:tx>
                <c:rich>
                  <a:bodyPr/>
                  <a:lstStyle/>
                  <a:p>
                    <a:fld id="{487D4F40-581C-44E6-8918-2F6EAD1EF9C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BD3B-41C7-9F6C-98D3AB8335DC}"/>
                </c:ext>
              </c:extLst>
            </c:dLbl>
            <c:dLbl>
              <c:idx val="5"/>
              <c:tx>
                <c:rich>
                  <a:bodyPr/>
                  <a:lstStyle/>
                  <a:p>
                    <a:fld id="{F3B845CF-6516-4523-A3FC-527C3336378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BD3B-41C7-9F6C-98D3AB8335DC}"/>
                </c:ext>
              </c:extLst>
            </c:dLbl>
            <c:dLbl>
              <c:idx val="6"/>
              <c:tx>
                <c:rich>
                  <a:bodyPr/>
                  <a:lstStyle/>
                  <a:p>
                    <a:fld id="{69BF52D6-E869-42BC-AE7A-81196BBB653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BD3B-41C7-9F6C-98D3AB8335DC}"/>
                </c:ext>
              </c:extLst>
            </c:dLbl>
            <c:dLbl>
              <c:idx val="7"/>
              <c:tx>
                <c:rich>
                  <a:bodyPr/>
                  <a:lstStyle/>
                  <a:p>
                    <a:fld id="{FA12B882-74C8-488D-BDF2-87C2963C581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BD3B-41C7-9F6C-98D3AB8335DC}"/>
                </c:ext>
              </c:extLst>
            </c:dLbl>
            <c:dLbl>
              <c:idx val="8"/>
              <c:tx>
                <c:rich>
                  <a:bodyPr/>
                  <a:lstStyle/>
                  <a:p>
                    <a:fld id="{D2F4358E-8F77-4CA1-84C6-9E763F82BB8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BD3B-41C7-9F6C-98D3AB8335DC}"/>
                </c:ext>
              </c:extLst>
            </c:dLbl>
            <c:dLbl>
              <c:idx val="9"/>
              <c:tx>
                <c:rich>
                  <a:bodyPr/>
                  <a:lstStyle/>
                  <a:p>
                    <a:fld id="{D1BC656B-D9B2-41F2-B8D1-49E75E66509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BD3B-41C7-9F6C-98D3AB8335DC}"/>
                </c:ext>
              </c:extLst>
            </c:dLbl>
            <c:dLbl>
              <c:idx val="10"/>
              <c:tx>
                <c:rich>
                  <a:bodyPr/>
                  <a:lstStyle/>
                  <a:p>
                    <a:fld id="{BD461C95-EF9D-4FEA-A3FD-AACB6357769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BD3B-41C7-9F6C-98D3AB8335DC}"/>
                </c:ext>
              </c:extLst>
            </c:dLbl>
            <c:dLbl>
              <c:idx val="11"/>
              <c:tx>
                <c:rich>
                  <a:bodyPr/>
                  <a:lstStyle/>
                  <a:p>
                    <a:fld id="{74BB6678-3EA4-4929-8519-A2A10B6A341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BD3B-41C7-9F6C-98D3AB8335DC}"/>
                </c:ext>
              </c:extLst>
            </c:dLbl>
            <c:dLbl>
              <c:idx val="12"/>
              <c:tx>
                <c:rich>
                  <a:bodyPr/>
                  <a:lstStyle/>
                  <a:p>
                    <a:fld id="{EA8A1AB7-50A0-44E4-B8EA-C4E060A732B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BD3B-41C7-9F6C-98D3AB8335DC}"/>
                </c:ext>
              </c:extLst>
            </c:dLbl>
            <c:dLbl>
              <c:idx val="13"/>
              <c:tx>
                <c:rich>
                  <a:bodyPr/>
                  <a:lstStyle/>
                  <a:p>
                    <a:fld id="{1B2B2958-231D-42A9-8B26-32E7FB398B8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BD3B-41C7-9F6C-98D3AB8335DC}"/>
                </c:ext>
              </c:extLst>
            </c:dLbl>
            <c:dLbl>
              <c:idx val="14"/>
              <c:tx>
                <c:rich>
                  <a:bodyPr/>
                  <a:lstStyle/>
                  <a:p>
                    <a:fld id="{15F202E3-E3BA-4CCB-8C25-A8EEDF7D4BB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BD3B-41C7-9F6C-98D3AB8335DC}"/>
                </c:ext>
              </c:extLst>
            </c:dLbl>
            <c:dLbl>
              <c:idx val="15"/>
              <c:tx>
                <c:rich>
                  <a:bodyPr/>
                  <a:lstStyle/>
                  <a:p>
                    <a:fld id="{3C3EC7EE-D10F-4428-AF14-1CA84C83403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BD3B-41C7-9F6C-98D3AB8335DC}"/>
                </c:ext>
              </c:extLst>
            </c:dLbl>
            <c:dLbl>
              <c:idx val="16"/>
              <c:tx>
                <c:rich>
                  <a:bodyPr/>
                  <a:lstStyle/>
                  <a:p>
                    <a:fld id="{6894855C-4BEC-4576-BCBA-2278466ECC6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BD3B-41C7-9F6C-98D3AB8335DC}"/>
                </c:ext>
              </c:extLst>
            </c:dLbl>
            <c:dLbl>
              <c:idx val="17"/>
              <c:tx>
                <c:rich>
                  <a:bodyPr/>
                  <a:lstStyle/>
                  <a:p>
                    <a:fld id="{23D8815A-D111-4474-849E-83D48D0B7D5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BD3B-41C7-9F6C-98D3AB8335DC}"/>
                </c:ext>
              </c:extLst>
            </c:dLbl>
            <c:dLbl>
              <c:idx val="18"/>
              <c:tx>
                <c:rich>
                  <a:bodyPr/>
                  <a:lstStyle/>
                  <a:p>
                    <a:fld id="{E9739545-9A36-47B4-AE62-F0056633862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BD3B-41C7-9F6C-98D3AB8335DC}"/>
                </c:ext>
              </c:extLst>
            </c:dLbl>
            <c:dLbl>
              <c:idx val="19"/>
              <c:tx>
                <c:rich>
                  <a:bodyPr/>
                  <a:lstStyle/>
                  <a:p>
                    <a:fld id="{6E353B77-0DD5-4174-A072-5EBF4E0D6A7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BD3B-41C7-9F6C-98D3AB8335D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前年度収支計画記載書!$T$12:$AM$12</c:f>
              <c:strCache>
                <c:ptCount val="19"/>
                <c:pt idx="0">
                  <c:v>4月</c:v>
                </c:pt>
                <c:pt idx="2">
                  <c:v>5月</c:v>
                </c:pt>
                <c:pt idx="4">
                  <c:v>6月</c:v>
                </c:pt>
                <c:pt idx="6">
                  <c:v>7月</c:v>
                </c:pt>
                <c:pt idx="8">
                  <c:v>8月</c:v>
                </c:pt>
                <c:pt idx="10">
                  <c:v>9月</c:v>
                </c:pt>
                <c:pt idx="12">
                  <c:v>10月</c:v>
                </c:pt>
                <c:pt idx="14">
                  <c:v>11月</c:v>
                </c:pt>
                <c:pt idx="16">
                  <c:v>12月</c:v>
                </c:pt>
                <c:pt idx="18">
                  <c:v>1月～</c:v>
                </c:pt>
              </c:strCache>
            </c:strRef>
          </c:cat>
          <c:val>
            <c:numRef>
              <c:f>前年度収支計画記載書!$T$17:$AM$17</c:f>
              <c:numCache>
                <c:formatCode>#,##0_);[Red]\(#,##0\)</c:formatCode>
                <c:ptCount val="2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extLst>
            <c:ext xmlns:c15="http://schemas.microsoft.com/office/drawing/2012/chart" uri="{02D57815-91ED-43cb-92C2-25804820EDAC}">
              <c15:datalabelsRange>
                <c15:f>前年度収支計画記載書!$T$16:$AM$16</c15:f>
                <c15:dlblRangeCache>
                  <c:ptCount val="20"/>
                  <c:pt idx="0">
                    <c:v>6 </c:v>
                  </c:pt>
                  <c:pt idx="1">
                    <c:v>2 </c:v>
                  </c:pt>
                  <c:pt idx="2">
                    <c:v>11 </c:v>
                  </c:pt>
                  <c:pt idx="3">
                    <c:v>5 </c:v>
                  </c:pt>
                  <c:pt idx="4">
                    <c:v>17 </c:v>
                  </c:pt>
                  <c:pt idx="5">
                    <c:v>6 </c:v>
                  </c:pt>
                  <c:pt idx="6">
                    <c:v>22 </c:v>
                  </c:pt>
                  <c:pt idx="7">
                    <c:v>8 </c:v>
                  </c:pt>
                  <c:pt idx="8">
                    <c:v>28 </c:v>
                  </c:pt>
                  <c:pt idx="9">
                    <c:v>10 </c:v>
                  </c:pt>
                  <c:pt idx="10">
                    <c:v>33 </c:v>
                  </c:pt>
                  <c:pt idx="11">
                    <c:v>13 </c:v>
                  </c:pt>
                  <c:pt idx="12">
                    <c:v>39 </c:v>
                  </c:pt>
                  <c:pt idx="13">
                    <c:v>17 </c:v>
                  </c:pt>
                  <c:pt idx="14">
                    <c:v>44 </c:v>
                  </c:pt>
                  <c:pt idx="15">
                    <c:v>22 </c:v>
                  </c:pt>
                  <c:pt idx="16">
                    <c:v>50 </c:v>
                  </c:pt>
                  <c:pt idx="17">
                    <c:v>28 </c:v>
                  </c:pt>
                  <c:pt idx="18">
                    <c:v>58 </c:v>
                  </c:pt>
                  <c:pt idx="19">
                    <c:v>35 </c:v>
                  </c:pt>
                </c15:dlblRangeCache>
              </c15:datalabelsRange>
            </c:ext>
            <c:ext xmlns:c16="http://schemas.microsoft.com/office/drawing/2014/chart" uri="{C3380CC4-5D6E-409C-BE32-E72D297353CC}">
              <c16:uniqueId val="{00000028-BD3B-41C7-9F6C-98D3AB8335DC}"/>
            </c:ext>
          </c:extLst>
        </c:ser>
        <c:dLbls>
          <c:showLegendKey val="0"/>
          <c:showVal val="0"/>
          <c:showCatName val="0"/>
          <c:showSerName val="0"/>
          <c:showPercent val="0"/>
          <c:showBubbleSize val="0"/>
        </c:dLbls>
        <c:gapWidth val="2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前年度収支計画記載書!$S$26</c:f>
              <c:strCache>
                <c:ptCount val="1"/>
                <c:pt idx="0">
                  <c:v>常勤雇用</c:v>
                </c:pt>
              </c:strCache>
            </c:strRef>
          </c:tx>
          <c:spPr>
            <a:solidFill>
              <a:schemeClr val="bg1">
                <a:lumMod val="85000"/>
              </a:schemeClr>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B780-4B51-AD6E-29425DC366C8}"/>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B780-4B51-AD6E-29425DC366C8}"/>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B780-4B51-AD6E-29425DC366C8}"/>
              </c:ext>
            </c:extLst>
          </c:dPt>
          <c:dPt>
            <c:idx val="7"/>
            <c:invertIfNegative val="0"/>
            <c:bubble3D val="0"/>
            <c:spPr>
              <a:solidFill>
                <a:schemeClr val="accent2"/>
              </a:solidFill>
              <a:ln>
                <a:noFill/>
              </a:ln>
              <a:effectLst/>
            </c:spPr>
            <c:extLst>
              <c:ext xmlns:c16="http://schemas.microsoft.com/office/drawing/2014/chart" uri="{C3380CC4-5D6E-409C-BE32-E72D297353CC}">
                <c16:uniqueId val="{00000007-B780-4B51-AD6E-29425DC366C8}"/>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9-B780-4B51-AD6E-29425DC366C8}"/>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B-B780-4B51-AD6E-29425DC366C8}"/>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0D-B780-4B51-AD6E-29425DC366C8}"/>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F-B780-4B51-AD6E-29425DC366C8}"/>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11-B780-4B51-AD6E-29425DC366C8}"/>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13-B780-4B51-AD6E-29425DC366C8}"/>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前年度収支計画記載書!$T$24:$AM$24</c:f>
              <c:strCache>
                <c:ptCount val="19"/>
                <c:pt idx="0">
                  <c:v>4月</c:v>
                </c:pt>
                <c:pt idx="2">
                  <c:v>5月</c:v>
                </c:pt>
                <c:pt idx="4">
                  <c:v>6月</c:v>
                </c:pt>
                <c:pt idx="6">
                  <c:v>7月</c:v>
                </c:pt>
                <c:pt idx="8">
                  <c:v>8月</c:v>
                </c:pt>
                <c:pt idx="10">
                  <c:v>9月</c:v>
                </c:pt>
                <c:pt idx="12">
                  <c:v>10月</c:v>
                </c:pt>
                <c:pt idx="14">
                  <c:v>11月</c:v>
                </c:pt>
                <c:pt idx="16">
                  <c:v>12月</c:v>
                </c:pt>
                <c:pt idx="18">
                  <c:v>1月～</c:v>
                </c:pt>
              </c:strCache>
            </c:strRef>
          </c:cat>
          <c:val>
            <c:numRef>
              <c:f>前年度収支計画記載書!$T$26:$AM$26</c:f>
              <c:numCache>
                <c:formatCode>#,##0_);[Red]\(#,##0\)</c:formatCode>
                <c:ptCount val="20"/>
                <c:pt idx="0">
                  <c:v>264</c:v>
                </c:pt>
                <c:pt idx="1">
                  <c:v>80</c:v>
                </c:pt>
                <c:pt idx="2">
                  <c:v>528</c:v>
                </c:pt>
                <c:pt idx="3">
                  <c:v>370</c:v>
                </c:pt>
                <c:pt idx="4">
                  <c:v>792</c:v>
                </c:pt>
                <c:pt idx="5">
                  <c:v>458</c:v>
                </c:pt>
                <c:pt idx="6">
                  <c:v>1056</c:v>
                </c:pt>
                <c:pt idx="7">
                  <c:v>546</c:v>
                </c:pt>
                <c:pt idx="8">
                  <c:v>1320</c:v>
                </c:pt>
                <c:pt idx="9">
                  <c:v>726</c:v>
                </c:pt>
                <c:pt idx="10">
                  <c:v>1584</c:v>
                </c:pt>
                <c:pt idx="11">
                  <c:v>816</c:v>
                </c:pt>
                <c:pt idx="12">
                  <c:v>1848</c:v>
                </c:pt>
                <c:pt idx="13">
                  <c:v>1016</c:v>
                </c:pt>
                <c:pt idx="14">
                  <c:v>2112</c:v>
                </c:pt>
                <c:pt idx="15">
                  <c:v>1196</c:v>
                </c:pt>
                <c:pt idx="16">
                  <c:v>2376</c:v>
                </c:pt>
                <c:pt idx="17">
                  <c:v>1456</c:v>
                </c:pt>
                <c:pt idx="18">
                  <c:v>2816</c:v>
                </c:pt>
                <c:pt idx="19">
                  <c:v>1656</c:v>
                </c:pt>
              </c:numCache>
            </c:numRef>
          </c:val>
          <c:extLst>
            <c:ext xmlns:c16="http://schemas.microsoft.com/office/drawing/2014/chart" uri="{C3380CC4-5D6E-409C-BE32-E72D297353CC}">
              <c16:uniqueId val="{00000014-B780-4B51-AD6E-29425DC366C8}"/>
            </c:ext>
          </c:extLst>
        </c:ser>
        <c:ser>
          <c:idx val="1"/>
          <c:order val="1"/>
          <c:tx>
            <c:strRef>
              <c:f>前年度収支計画記載書!$S$27</c:f>
              <c:strCache>
                <c:ptCount val="1"/>
                <c:pt idx="0">
                  <c:v>常勤雇用以外</c:v>
                </c:pt>
              </c:strCache>
            </c:strRef>
          </c:tx>
          <c:spPr>
            <a:solidFill>
              <a:schemeClr val="bg1">
                <a:lumMod val="65000"/>
              </a:schemeClr>
            </a:solidFill>
            <a:ln>
              <a:noFill/>
            </a:ln>
            <a:effectLst/>
          </c:spPr>
          <c:invertIfNegative val="0"/>
          <c:dPt>
            <c:idx val="1"/>
            <c:invertIfNegative val="0"/>
            <c:bubble3D val="0"/>
            <c:spPr>
              <a:solidFill>
                <a:schemeClr val="accent5"/>
              </a:solidFill>
              <a:ln>
                <a:noFill/>
              </a:ln>
              <a:effectLst/>
            </c:spPr>
            <c:extLst>
              <c:ext xmlns:c16="http://schemas.microsoft.com/office/drawing/2014/chart" uri="{C3380CC4-5D6E-409C-BE32-E72D297353CC}">
                <c16:uniqueId val="{00000016-B780-4B51-AD6E-29425DC366C8}"/>
              </c:ext>
            </c:extLst>
          </c:dPt>
          <c:dPt>
            <c:idx val="3"/>
            <c:invertIfNegative val="0"/>
            <c:bubble3D val="0"/>
            <c:spPr>
              <a:solidFill>
                <a:schemeClr val="accent5"/>
              </a:solidFill>
              <a:ln>
                <a:noFill/>
              </a:ln>
              <a:effectLst/>
            </c:spPr>
            <c:extLst>
              <c:ext xmlns:c16="http://schemas.microsoft.com/office/drawing/2014/chart" uri="{C3380CC4-5D6E-409C-BE32-E72D297353CC}">
                <c16:uniqueId val="{00000018-B780-4B51-AD6E-29425DC366C8}"/>
              </c:ext>
            </c:extLst>
          </c:dPt>
          <c:dPt>
            <c:idx val="5"/>
            <c:invertIfNegative val="0"/>
            <c:bubble3D val="0"/>
            <c:spPr>
              <a:solidFill>
                <a:schemeClr val="accent5"/>
              </a:solidFill>
              <a:ln>
                <a:noFill/>
              </a:ln>
              <a:effectLst/>
            </c:spPr>
            <c:extLst>
              <c:ext xmlns:c16="http://schemas.microsoft.com/office/drawing/2014/chart" uri="{C3380CC4-5D6E-409C-BE32-E72D297353CC}">
                <c16:uniqueId val="{0000001A-B780-4B51-AD6E-29425DC366C8}"/>
              </c:ext>
            </c:extLst>
          </c:dPt>
          <c:dPt>
            <c:idx val="7"/>
            <c:invertIfNegative val="0"/>
            <c:bubble3D val="0"/>
            <c:spPr>
              <a:solidFill>
                <a:schemeClr val="accent5"/>
              </a:solidFill>
              <a:ln>
                <a:noFill/>
              </a:ln>
              <a:effectLst/>
            </c:spPr>
            <c:extLst>
              <c:ext xmlns:c16="http://schemas.microsoft.com/office/drawing/2014/chart" uri="{C3380CC4-5D6E-409C-BE32-E72D297353CC}">
                <c16:uniqueId val="{0000001C-B780-4B51-AD6E-29425DC366C8}"/>
              </c:ext>
            </c:extLst>
          </c:dPt>
          <c:dPt>
            <c:idx val="9"/>
            <c:invertIfNegative val="0"/>
            <c:bubble3D val="0"/>
            <c:spPr>
              <a:solidFill>
                <a:schemeClr val="accent5"/>
              </a:solidFill>
              <a:ln>
                <a:noFill/>
              </a:ln>
              <a:effectLst/>
            </c:spPr>
            <c:extLst>
              <c:ext xmlns:c16="http://schemas.microsoft.com/office/drawing/2014/chart" uri="{C3380CC4-5D6E-409C-BE32-E72D297353CC}">
                <c16:uniqueId val="{0000001E-B780-4B51-AD6E-29425DC366C8}"/>
              </c:ext>
            </c:extLst>
          </c:dPt>
          <c:dPt>
            <c:idx val="1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20-B780-4B51-AD6E-29425DC366C8}"/>
              </c:ext>
            </c:extLst>
          </c:dPt>
          <c:dPt>
            <c:idx val="13"/>
            <c:invertIfNegative val="0"/>
            <c:bubble3D val="0"/>
            <c:spPr>
              <a:solidFill>
                <a:schemeClr val="accent5"/>
              </a:solidFill>
              <a:ln>
                <a:noFill/>
              </a:ln>
              <a:effectLst/>
            </c:spPr>
            <c:extLst>
              <c:ext xmlns:c16="http://schemas.microsoft.com/office/drawing/2014/chart" uri="{C3380CC4-5D6E-409C-BE32-E72D297353CC}">
                <c16:uniqueId val="{00000022-B780-4B51-AD6E-29425DC366C8}"/>
              </c:ext>
            </c:extLst>
          </c:dPt>
          <c:dPt>
            <c:idx val="15"/>
            <c:invertIfNegative val="0"/>
            <c:bubble3D val="0"/>
            <c:spPr>
              <a:solidFill>
                <a:schemeClr val="accent5"/>
              </a:solidFill>
              <a:ln>
                <a:noFill/>
              </a:ln>
              <a:effectLst/>
            </c:spPr>
            <c:extLst>
              <c:ext xmlns:c16="http://schemas.microsoft.com/office/drawing/2014/chart" uri="{C3380CC4-5D6E-409C-BE32-E72D297353CC}">
                <c16:uniqueId val="{00000024-B780-4B51-AD6E-29425DC366C8}"/>
              </c:ext>
            </c:extLst>
          </c:dPt>
          <c:dPt>
            <c:idx val="17"/>
            <c:invertIfNegative val="0"/>
            <c:bubble3D val="0"/>
            <c:spPr>
              <a:solidFill>
                <a:schemeClr val="accent5"/>
              </a:solidFill>
              <a:ln>
                <a:noFill/>
              </a:ln>
              <a:effectLst/>
            </c:spPr>
            <c:extLst>
              <c:ext xmlns:c16="http://schemas.microsoft.com/office/drawing/2014/chart" uri="{C3380CC4-5D6E-409C-BE32-E72D297353CC}">
                <c16:uniqueId val="{00000026-B780-4B51-AD6E-29425DC366C8}"/>
              </c:ext>
            </c:extLst>
          </c:dPt>
          <c:dPt>
            <c:idx val="19"/>
            <c:invertIfNegative val="0"/>
            <c:bubble3D val="0"/>
            <c:spPr>
              <a:solidFill>
                <a:schemeClr val="accent5"/>
              </a:solidFill>
              <a:ln>
                <a:noFill/>
              </a:ln>
              <a:effectLst/>
            </c:spPr>
            <c:extLst>
              <c:ext xmlns:c16="http://schemas.microsoft.com/office/drawing/2014/chart" uri="{C3380CC4-5D6E-409C-BE32-E72D297353CC}">
                <c16:uniqueId val="{00000028-B780-4B51-AD6E-29425DC366C8}"/>
              </c:ext>
            </c:extLst>
          </c:dPt>
          <c:dLbls>
            <c:dLbl>
              <c:idx val="11"/>
              <c:spPr>
                <a:solidFill>
                  <a:schemeClr val="accent5"/>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20-B780-4B51-AD6E-29425DC366C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前年度収支計画記載書!$T$24:$AM$24</c:f>
              <c:strCache>
                <c:ptCount val="19"/>
                <c:pt idx="0">
                  <c:v>4月</c:v>
                </c:pt>
                <c:pt idx="2">
                  <c:v>5月</c:v>
                </c:pt>
                <c:pt idx="4">
                  <c:v>6月</c:v>
                </c:pt>
                <c:pt idx="6">
                  <c:v>7月</c:v>
                </c:pt>
                <c:pt idx="8">
                  <c:v>8月</c:v>
                </c:pt>
                <c:pt idx="10">
                  <c:v>9月</c:v>
                </c:pt>
                <c:pt idx="12">
                  <c:v>10月</c:v>
                </c:pt>
                <c:pt idx="14">
                  <c:v>11月</c:v>
                </c:pt>
                <c:pt idx="16">
                  <c:v>12月</c:v>
                </c:pt>
                <c:pt idx="18">
                  <c:v>1月～</c:v>
                </c:pt>
              </c:strCache>
            </c:strRef>
          </c:cat>
          <c:val>
            <c:numRef>
              <c:f>前年度収支計画記載書!$T$27:$AM$27</c:f>
              <c:numCache>
                <c:formatCode>#,##0_);[Red]\(#,##0\)</c:formatCode>
                <c:ptCount val="20"/>
                <c:pt idx="0">
                  <c:v>132</c:v>
                </c:pt>
                <c:pt idx="1">
                  <c:v>40</c:v>
                </c:pt>
                <c:pt idx="2">
                  <c:v>220</c:v>
                </c:pt>
                <c:pt idx="3">
                  <c:v>65</c:v>
                </c:pt>
                <c:pt idx="4">
                  <c:v>352</c:v>
                </c:pt>
                <c:pt idx="5">
                  <c:v>95</c:v>
                </c:pt>
                <c:pt idx="6">
                  <c:v>440</c:v>
                </c:pt>
                <c:pt idx="7">
                  <c:v>125</c:v>
                </c:pt>
                <c:pt idx="8">
                  <c:v>572</c:v>
                </c:pt>
                <c:pt idx="9">
                  <c:v>125</c:v>
                </c:pt>
                <c:pt idx="10">
                  <c:v>660</c:v>
                </c:pt>
                <c:pt idx="11">
                  <c:v>245</c:v>
                </c:pt>
                <c:pt idx="12">
                  <c:v>792</c:v>
                </c:pt>
                <c:pt idx="13">
                  <c:v>385</c:v>
                </c:pt>
                <c:pt idx="14">
                  <c:v>880</c:v>
                </c:pt>
                <c:pt idx="15">
                  <c:v>550</c:v>
                </c:pt>
                <c:pt idx="16">
                  <c:v>1012</c:v>
                </c:pt>
                <c:pt idx="17">
                  <c:v>700</c:v>
                </c:pt>
                <c:pt idx="18">
                  <c:v>1144</c:v>
                </c:pt>
                <c:pt idx="19">
                  <c:v>910</c:v>
                </c:pt>
              </c:numCache>
            </c:numRef>
          </c:val>
          <c:extLst>
            <c:ext xmlns:c16="http://schemas.microsoft.com/office/drawing/2014/chart" uri="{C3380CC4-5D6E-409C-BE32-E72D297353CC}">
              <c16:uniqueId val="{00000029-B780-4B51-AD6E-29425DC366C8}"/>
            </c:ext>
          </c:extLst>
        </c:ser>
        <c:ser>
          <c:idx val="2"/>
          <c:order val="2"/>
          <c:tx>
            <c:strRef>
              <c:f>前年度収支計画記載書!$S$29</c:f>
              <c:strCache>
                <c:ptCount val="1"/>
                <c:pt idx="0">
                  <c:v>ダミー</c:v>
                </c:pt>
              </c:strCache>
            </c:strRef>
          </c:tx>
          <c:spPr>
            <a:noFill/>
            <a:ln>
              <a:noFill/>
            </a:ln>
            <a:effectLst/>
          </c:spPr>
          <c:invertIfNegative val="0"/>
          <c:dLbls>
            <c:dLbl>
              <c:idx val="0"/>
              <c:tx>
                <c:rich>
                  <a:bodyPr/>
                  <a:lstStyle/>
                  <a:p>
                    <a:fld id="{6698DB82-A908-4896-AC8F-916342A73A6F}"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6800-4668-A423-0F0BE62333D7}"/>
                </c:ext>
              </c:extLst>
            </c:dLbl>
            <c:dLbl>
              <c:idx val="1"/>
              <c:tx>
                <c:rich>
                  <a:bodyPr/>
                  <a:lstStyle/>
                  <a:p>
                    <a:fld id="{28D9270D-62C1-43AB-A51B-DDC76DF064D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6800-4668-A423-0F0BE62333D7}"/>
                </c:ext>
              </c:extLst>
            </c:dLbl>
            <c:dLbl>
              <c:idx val="2"/>
              <c:tx>
                <c:rich>
                  <a:bodyPr/>
                  <a:lstStyle/>
                  <a:p>
                    <a:fld id="{20AA4AAF-1053-4BDF-997B-5E8DFC98B89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6800-4668-A423-0F0BE62333D7}"/>
                </c:ext>
              </c:extLst>
            </c:dLbl>
            <c:dLbl>
              <c:idx val="3"/>
              <c:tx>
                <c:rich>
                  <a:bodyPr/>
                  <a:lstStyle/>
                  <a:p>
                    <a:fld id="{E2DA0427-2659-428C-9483-D40948EC395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6800-4668-A423-0F0BE62333D7}"/>
                </c:ext>
              </c:extLst>
            </c:dLbl>
            <c:dLbl>
              <c:idx val="4"/>
              <c:tx>
                <c:rich>
                  <a:bodyPr/>
                  <a:lstStyle/>
                  <a:p>
                    <a:fld id="{C86BA2E0-AD73-41D7-ACE3-72AEB3BAD75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6800-4668-A423-0F0BE62333D7}"/>
                </c:ext>
              </c:extLst>
            </c:dLbl>
            <c:dLbl>
              <c:idx val="5"/>
              <c:tx>
                <c:rich>
                  <a:bodyPr/>
                  <a:lstStyle/>
                  <a:p>
                    <a:fld id="{0320E191-9F21-4D24-9E7D-297D557F763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6800-4668-A423-0F0BE62333D7}"/>
                </c:ext>
              </c:extLst>
            </c:dLbl>
            <c:dLbl>
              <c:idx val="6"/>
              <c:tx>
                <c:rich>
                  <a:bodyPr/>
                  <a:lstStyle/>
                  <a:p>
                    <a:fld id="{3616AE42-568C-4787-89F8-9ACEF10453B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6800-4668-A423-0F0BE62333D7}"/>
                </c:ext>
              </c:extLst>
            </c:dLbl>
            <c:dLbl>
              <c:idx val="7"/>
              <c:tx>
                <c:rich>
                  <a:bodyPr/>
                  <a:lstStyle/>
                  <a:p>
                    <a:fld id="{B104DF29-6DB9-4445-9EDC-648E0570B46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6800-4668-A423-0F0BE62333D7}"/>
                </c:ext>
              </c:extLst>
            </c:dLbl>
            <c:dLbl>
              <c:idx val="8"/>
              <c:tx>
                <c:rich>
                  <a:bodyPr/>
                  <a:lstStyle/>
                  <a:p>
                    <a:fld id="{2C5A2F71-1232-4475-980A-4912AD2C9D3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6800-4668-A423-0F0BE62333D7}"/>
                </c:ext>
              </c:extLst>
            </c:dLbl>
            <c:dLbl>
              <c:idx val="9"/>
              <c:tx>
                <c:rich>
                  <a:bodyPr/>
                  <a:lstStyle/>
                  <a:p>
                    <a:fld id="{6F38986D-75F7-4C5A-B3D9-0A8E51A2CF6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6800-4668-A423-0F0BE62333D7}"/>
                </c:ext>
              </c:extLst>
            </c:dLbl>
            <c:dLbl>
              <c:idx val="10"/>
              <c:tx>
                <c:rich>
                  <a:bodyPr/>
                  <a:lstStyle/>
                  <a:p>
                    <a:fld id="{6837D80D-8F16-47D4-A5B1-C18BD286814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6800-4668-A423-0F0BE62333D7}"/>
                </c:ext>
              </c:extLst>
            </c:dLbl>
            <c:dLbl>
              <c:idx val="11"/>
              <c:tx>
                <c:rich>
                  <a:bodyPr/>
                  <a:lstStyle/>
                  <a:p>
                    <a:fld id="{0E14A9ED-0786-4A2F-83C8-75199435648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6800-4668-A423-0F0BE62333D7}"/>
                </c:ext>
              </c:extLst>
            </c:dLbl>
            <c:dLbl>
              <c:idx val="12"/>
              <c:tx>
                <c:rich>
                  <a:bodyPr/>
                  <a:lstStyle/>
                  <a:p>
                    <a:fld id="{B80F2868-2488-4439-AE1A-D0FBF4A4800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6800-4668-A423-0F0BE62333D7}"/>
                </c:ext>
              </c:extLst>
            </c:dLbl>
            <c:dLbl>
              <c:idx val="13"/>
              <c:tx>
                <c:rich>
                  <a:bodyPr/>
                  <a:lstStyle/>
                  <a:p>
                    <a:fld id="{95D4ED00-A303-4838-AE4D-7032D22EB3E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6800-4668-A423-0F0BE62333D7}"/>
                </c:ext>
              </c:extLst>
            </c:dLbl>
            <c:dLbl>
              <c:idx val="14"/>
              <c:tx>
                <c:rich>
                  <a:bodyPr/>
                  <a:lstStyle/>
                  <a:p>
                    <a:fld id="{D3900592-2D02-4F41-BF6E-0EF7CD7942A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6800-4668-A423-0F0BE62333D7}"/>
                </c:ext>
              </c:extLst>
            </c:dLbl>
            <c:dLbl>
              <c:idx val="15"/>
              <c:tx>
                <c:rich>
                  <a:bodyPr/>
                  <a:lstStyle/>
                  <a:p>
                    <a:fld id="{3E449B0C-53C6-443E-94EA-0C033511E70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6800-4668-A423-0F0BE62333D7}"/>
                </c:ext>
              </c:extLst>
            </c:dLbl>
            <c:dLbl>
              <c:idx val="16"/>
              <c:tx>
                <c:rich>
                  <a:bodyPr/>
                  <a:lstStyle/>
                  <a:p>
                    <a:fld id="{999D57AB-8A8E-4890-8FE0-7C343571B8C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6800-4668-A423-0F0BE62333D7}"/>
                </c:ext>
              </c:extLst>
            </c:dLbl>
            <c:dLbl>
              <c:idx val="17"/>
              <c:tx>
                <c:rich>
                  <a:bodyPr/>
                  <a:lstStyle/>
                  <a:p>
                    <a:fld id="{DDE9AC18-5881-4022-AB88-266C74D9E85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6800-4668-A423-0F0BE62333D7}"/>
                </c:ext>
              </c:extLst>
            </c:dLbl>
            <c:dLbl>
              <c:idx val="18"/>
              <c:tx>
                <c:rich>
                  <a:bodyPr/>
                  <a:lstStyle/>
                  <a:p>
                    <a:fld id="{AE925118-E299-4BED-8D59-66B1C78C4FE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6800-4668-A423-0F0BE62333D7}"/>
                </c:ext>
              </c:extLst>
            </c:dLbl>
            <c:dLbl>
              <c:idx val="19"/>
              <c:tx>
                <c:rich>
                  <a:bodyPr/>
                  <a:lstStyle/>
                  <a:p>
                    <a:fld id="{F8846F2F-5B13-4005-9384-645751B75F4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6800-4668-A423-0F0BE62333D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前年度収支計画記載書!$T$24:$AM$24</c:f>
              <c:strCache>
                <c:ptCount val="19"/>
                <c:pt idx="0">
                  <c:v>4月</c:v>
                </c:pt>
                <c:pt idx="2">
                  <c:v>5月</c:v>
                </c:pt>
                <c:pt idx="4">
                  <c:v>6月</c:v>
                </c:pt>
                <c:pt idx="6">
                  <c:v>7月</c:v>
                </c:pt>
                <c:pt idx="8">
                  <c:v>8月</c:v>
                </c:pt>
                <c:pt idx="10">
                  <c:v>9月</c:v>
                </c:pt>
                <c:pt idx="12">
                  <c:v>10月</c:v>
                </c:pt>
                <c:pt idx="14">
                  <c:v>11月</c:v>
                </c:pt>
                <c:pt idx="16">
                  <c:v>12月</c:v>
                </c:pt>
                <c:pt idx="18">
                  <c:v>1月～</c:v>
                </c:pt>
              </c:strCache>
            </c:strRef>
          </c:cat>
          <c:val>
            <c:numRef>
              <c:f>前年度収支計画記載書!$T$29:$AM$29</c:f>
              <c:numCache>
                <c:formatCode>#,##0_);[Red]\(#,##0\)</c:formatCode>
                <c:ptCount val="2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extLst>
            <c:ext xmlns:c15="http://schemas.microsoft.com/office/drawing/2012/chart" uri="{02D57815-91ED-43cb-92C2-25804820EDAC}">
              <c15:datalabelsRange>
                <c15:f>前年度収支計画記載書!$T$28:$AM$28</c15:f>
                <c15:dlblRangeCache>
                  <c:ptCount val="20"/>
                  <c:pt idx="0">
                    <c:v>396 </c:v>
                  </c:pt>
                  <c:pt idx="1">
                    <c:v>120 </c:v>
                  </c:pt>
                  <c:pt idx="2">
                    <c:v>748 </c:v>
                  </c:pt>
                  <c:pt idx="3">
                    <c:v>435 </c:v>
                  </c:pt>
                  <c:pt idx="4">
                    <c:v>1,144 </c:v>
                  </c:pt>
                  <c:pt idx="5">
                    <c:v>553 </c:v>
                  </c:pt>
                  <c:pt idx="6">
                    <c:v>1,496 </c:v>
                  </c:pt>
                  <c:pt idx="7">
                    <c:v>671 </c:v>
                  </c:pt>
                  <c:pt idx="8">
                    <c:v>1,892 </c:v>
                  </c:pt>
                  <c:pt idx="9">
                    <c:v>851 </c:v>
                  </c:pt>
                  <c:pt idx="10">
                    <c:v>2,244 </c:v>
                  </c:pt>
                  <c:pt idx="11">
                    <c:v>1,061 </c:v>
                  </c:pt>
                  <c:pt idx="12">
                    <c:v>2,640 </c:v>
                  </c:pt>
                  <c:pt idx="13">
                    <c:v>1,401 </c:v>
                  </c:pt>
                  <c:pt idx="14">
                    <c:v>2,992 </c:v>
                  </c:pt>
                  <c:pt idx="15">
                    <c:v>1,746 </c:v>
                  </c:pt>
                  <c:pt idx="16">
                    <c:v>3,388 </c:v>
                  </c:pt>
                  <c:pt idx="17">
                    <c:v>2,156 </c:v>
                  </c:pt>
                  <c:pt idx="18">
                    <c:v>3,960 </c:v>
                  </c:pt>
                  <c:pt idx="19">
                    <c:v>2,566 </c:v>
                  </c:pt>
                </c15:dlblRangeCache>
              </c15:datalabelsRange>
            </c:ext>
            <c:ext xmlns:c16="http://schemas.microsoft.com/office/drawing/2014/chart" uri="{C3380CC4-5D6E-409C-BE32-E72D297353CC}">
              <c16:uniqueId val="{00000028-6800-4668-A423-0F0BE62333D7}"/>
            </c:ext>
          </c:extLst>
        </c:ser>
        <c:dLbls>
          <c:showLegendKey val="0"/>
          <c:showVal val="0"/>
          <c:showCatName val="0"/>
          <c:showSerName val="0"/>
          <c:showPercent val="0"/>
          <c:showBubbleSize val="0"/>
        </c:dLbls>
        <c:gapWidth val="2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前年度収支計画記載書!$S$20</c:f>
              <c:strCache>
                <c:ptCount val="1"/>
                <c:pt idx="0">
                  <c:v>常勤雇用</c:v>
                </c:pt>
              </c:strCache>
            </c:strRef>
          </c:tx>
          <c:spPr>
            <a:solidFill>
              <a:schemeClr val="bg1">
                <a:lumMod val="85000"/>
              </a:schemeClr>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BAAC-4B36-95EE-EAD18FAAECE3}"/>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BAAC-4B36-95EE-EAD18FAAECE3}"/>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BAAC-4B36-95EE-EAD18FAAECE3}"/>
              </c:ext>
            </c:extLst>
          </c:dPt>
          <c:dPt>
            <c:idx val="7"/>
            <c:invertIfNegative val="0"/>
            <c:bubble3D val="0"/>
            <c:spPr>
              <a:solidFill>
                <a:schemeClr val="accent2"/>
              </a:solidFill>
              <a:ln>
                <a:noFill/>
              </a:ln>
              <a:effectLst/>
            </c:spPr>
            <c:extLst>
              <c:ext xmlns:c16="http://schemas.microsoft.com/office/drawing/2014/chart" uri="{C3380CC4-5D6E-409C-BE32-E72D297353CC}">
                <c16:uniqueId val="{00000007-BAAC-4B36-95EE-EAD18FAAECE3}"/>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9-BAAC-4B36-95EE-EAD18FAAECE3}"/>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B-BAAC-4B36-95EE-EAD18FAAECE3}"/>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0D-BAAC-4B36-95EE-EAD18FAAECE3}"/>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F-BAAC-4B36-95EE-EAD18FAAECE3}"/>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11-BAAC-4B36-95EE-EAD18FAAECE3}"/>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13-BAAC-4B36-95EE-EAD18FAAECE3}"/>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前年度収支計画記載書!$T$24:$AM$24</c:f>
              <c:strCache>
                <c:ptCount val="19"/>
                <c:pt idx="0">
                  <c:v>4月</c:v>
                </c:pt>
                <c:pt idx="2">
                  <c:v>5月</c:v>
                </c:pt>
                <c:pt idx="4">
                  <c:v>6月</c:v>
                </c:pt>
                <c:pt idx="6">
                  <c:v>7月</c:v>
                </c:pt>
                <c:pt idx="8">
                  <c:v>8月</c:v>
                </c:pt>
                <c:pt idx="10">
                  <c:v>9月</c:v>
                </c:pt>
                <c:pt idx="12">
                  <c:v>10月</c:v>
                </c:pt>
                <c:pt idx="14">
                  <c:v>11月</c:v>
                </c:pt>
                <c:pt idx="16">
                  <c:v>12月</c:v>
                </c:pt>
                <c:pt idx="18">
                  <c:v>1月～</c:v>
                </c:pt>
              </c:strCache>
            </c:strRef>
          </c:cat>
          <c:val>
            <c:numRef>
              <c:f>前年度収支計画記載書!$T$20:$AM$20</c:f>
              <c:numCache>
                <c:formatCode>#,##0_);[Red]\(#,##0\)</c:formatCode>
                <c:ptCount val="20"/>
                <c:pt idx="0">
                  <c:v>66</c:v>
                </c:pt>
                <c:pt idx="1">
                  <c:v>20</c:v>
                </c:pt>
                <c:pt idx="2">
                  <c:v>132</c:v>
                </c:pt>
                <c:pt idx="3">
                  <c:v>92.5</c:v>
                </c:pt>
                <c:pt idx="4">
                  <c:v>198</c:v>
                </c:pt>
                <c:pt idx="5">
                  <c:v>114.5</c:v>
                </c:pt>
                <c:pt idx="6">
                  <c:v>264</c:v>
                </c:pt>
                <c:pt idx="7">
                  <c:v>136.5</c:v>
                </c:pt>
                <c:pt idx="8">
                  <c:v>330</c:v>
                </c:pt>
                <c:pt idx="9">
                  <c:v>181.5</c:v>
                </c:pt>
                <c:pt idx="10">
                  <c:v>396</c:v>
                </c:pt>
                <c:pt idx="11">
                  <c:v>204</c:v>
                </c:pt>
                <c:pt idx="12">
                  <c:v>462</c:v>
                </c:pt>
                <c:pt idx="13">
                  <c:v>254</c:v>
                </c:pt>
                <c:pt idx="14">
                  <c:v>528</c:v>
                </c:pt>
                <c:pt idx="15">
                  <c:v>299</c:v>
                </c:pt>
                <c:pt idx="16">
                  <c:v>594</c:v>
                </c:pt>
                <c:pt idx="17">
                  <c:v>364</c:v>
                </c:pt>
                <c:pt idx="18">
                  <c:v>704</c:v>
                </c:pt>
                <c:pt idx="19">
                  <c:v>414</c:v>
                </c:pt>
              </c:numCache>
            </c:numRef>
          </c:val>
          <c:extLst>
            <c:ext xmlns:c16="http://schemas.microsoft.com/office/drawing/2014/chart" uri="{C3380CC4-5D6E-409C-BE32-E72D297353CC}">
              <c16:uniqueId val="{00000014-BAAC-4B36-95EE-EAD18FAAECE3}"/>
            </c:ext>
          </c:extLst>
        </c:ser>
        <c:ser>
          <c:idx val="1"/>
          <c:order val="1"/>
          <c:tx>
            <c:strRef>
              <c:f>前年度収支計画記載書!$S$21</c:f>
              <c:strCache>
                <c:ptCount val="1"/>
                <c:pt idx="0">
                  <c:v>常勤雇用以外</c:v>
                </c:pt>
              </c:strCache>
            </c:strRef>
          </c:tx>
          <c:spPr>
            <a:solidFill>
              <a:schemeClr val="bg1">
                <a:lumMod val="65000"/>
              </a:schemeClr>
            </a:solidFill>
            <a:ln>
              <a:noFill/>
            </a:ln>
            <a:effectLst/>
          </c:spPr>
          <c:invertIfNegative val="0"/>
          <c:dPt>
            <c:idx val="1"/>
            <c:invertIfNegative val="0"/>
            <c:bubble3D val="0"/>
            <c:spPr>
              <a:solidFill>
                <a:schemeClr val="accent5"/>
              </a:solidFill>
              <a:ln>
                <a:noFill/>
              </a:ln>
              <a:effectLst/>
            </c:spPr>
            <c:extLst>
              <c:ext xmlns:c16="http://schemas.microsoft.com/office/drawing/2014/chart" uri="{C3380CC4-5D6E-409C-BE32-E72D297353CC}">
                <c16:uniqueId val="{00000016-BAAC-4B36-95EE-EAD18FAAECE3}"/>
              </c:ext>
            </c:extLst>
          </c:dPt>
          <c:dPt>
            <c:idx val="3"/>
            <c:invertIfNegative val="0"/>
            <c:bubble3D val="0"/>
            <c:spPr>
              <a:solidFill>
                <a:schemeClr val="accent5"/>
              </a:solidFill>
              <a:ln>
                <a:noFill/>
              </a:ln>
              <a:effectLst/>
            </c:spPr>
            <c:extLst>
              <c:ext xmlns:c16="http://schemas.microsoft.com/office/drawing/2014/chart" uri="{C3380CC4-5D6E-409C-BE32-E72D297353CC}">
                <c16:uniqueId val="{00000018-BAAC-4B36-95EE-EAD18FAAECE3}"/>
              </c:ext>
            </c:extLst>
          </c:dPt>
          <c:dPt>
            <c:idx val="5"/>
            <c:invertIfNegative val="0"/>
            <c:bubble3D val="0"/>
            <c:spPr>
              <a:solidFill>
                <a:schemeClr val="accent5"/>
              </a:solidFill>
              <a:ln>
                <a:noFill/>
              </a:ln>
              <a:effectLst/>
            </c:spPr>
            <c:extLst>
              <c:ext xmlns:c16="http://schemas.microsoft.com/office/drawing/2014/chart" uri="{C3380CC4-5D6E-409C-BE32-E72D297353CC}">
                <c16:uniqueId val="{0000001A-BAAC-4B36-95EE-EAD18FAAECE3}"/>
              </c:ext>
            </c:extLst>
          </c:dPt>
          <c:dPt>
            <c:idx val="7"/>
            <c:invertIfNegative val="0"/>
            <c:bubble3D val="0"/>
            <c:spPr>
              <a:solidFill>
                <a:schemeClr val="accent5"/>
              </a:solidFill>
              <a:ln>
                <a:noFill/>
              </a:ln>
              <a:effectLst/>
            </c:spPr>
            <c:extLst>
              <c:ext xmlns:c16="http://schemas.microsoft.com/office/drawing/2014/chart" uri="{C3380CC4-5D6E-409C-BE32-E72D297353CC}">
                <c16:uniqueId val="{0000001C-BAAC-4B36-95EE-EAD18FAAECE3}"/>
              </c:ext>
            </c:extLst>
          </c:dPt>
          <c:dPt>
            <c:idx val="9"/>
            <c:invertIfNegative val="0"/>
            <c:bubble3D val="0"/>
            <c:spPr>
              <a:solidFill>
                <a:schemeClr val="accent5"/>
              </a:solidFill>
              <a:ln>
                <a:noFill/>
              </a:ln>
              <a:effectLst/>
            </c:spPr>
            <c:extLst>
              <c:ext xmlns:c16="http://schemas.microsoft.com/office/drawing/2014/chart" uri="{C3380CC4-5D6E-409C-BE32-E72D297353CC}">
                <c16:uniqueId val="{0000001E-BAAC-4B36-95EE-EAD18FAAECE3}"/>
              </c:ext>
            </c:extLst>
          </c:dPt>
          <c:dPt>
            <c:idx val="11"/>
            <c:invertIfNegative val="0"/>
            <c:bubble3D val="0"/>
            <c:spPr>
              <a:solidFill>
                <a:schemeClr val="accent5"/>
              </a:solidFill>
              <a:ln>
                <a:noFill/>
              </a:ln>
              <a:effectLst/>
            </c:spPr>
            <c:extLst>
              <c:ext xmlns:c16="http://schemas.microsoft.com/office/drawing/2014/chart" uri="{C3380CC4-5D6E-409C-BE32-E72D297353CC}">
                <c16:uniqueId val="{00000020-BAAC-4B36-95EE-EAD18FAAECE3}"/>
              </c:ext>
            </c:extLst>
          </c:dPt>
          <c:dPt>
            <c:idx val="13"/>
            <c:invertIfNegative val="0"/>
            <c:bubble3D val="0"/>
            <c:spPr>
              <a:solidFill>
                <a:schemeClr val="accent5"/>
              </a:solidFill>
              <a:ln>
                <a:noFill/>
              </a:ln>
              <a:effectLst/>
            </c:spPr>
            <c:extLst>
              <c:ext xmlns:c16="http://schemas.microsoft.com/office/drawing/2014/chart" uri="{C3380CC4-5D6E-409C-BE32-E72D297353CC}">
                <c16:uniqueId val="{00000022-BAAC-4B36-95EE-EAD18FAAECE3}"/>
              </c:ext>
            </c:extLst>
          </c:dPt>
          <c:dPt>
            <c:idx val="15"/>
            <c:invertIfNegative val="0"/>
            <c:bubble3D val="0"/>
            <c:spPr>
              <a:solidFill>
                <a:schemeClr val="accent5"/>
              </a:solidFill>
              <a:ln>
                <a:noFill/>
              </a:ln>
              <a:effectLst/>
            </c:spPr>
            <c:extLst>
              <c:ext xmlns:c16="http://schemas.microsoft.com/office/drawing/2014/chart" uri="{C3380CC4-5D6E-409C-BE32-E72D297353CC}">
                <c16:uniqueId val="{00000024-BAAC-4B36-95EE-EAD18FAAECE3}"/>
              </c:ext>
            </c:extLst>
          </c:dPt>
          <c:dPt>
            <c:idx val="17"/>
            <c:invertIfNegative val="0"/>
            <c:bubble3D val="0"/>
            <c:spPr>
              <a:solidFill>
                <a:schemeClr val="accent5"/>
              </a:solidFill>
              <a:ln>
                <a:noFill/>
              </a:ln>
              <a:effectLst/>
            </c:spPr>
            <c:extLst>
              <c:ext xmlns:c16="http://schemas.microsoft.com/office/drawing/2014/chart" uri="{C3380CC4-5D6E-409C-BE32-E72D297353CC}">
                <c16:uniqueId val="{00000026-BAAC-4B36-95EE-EAD18FAAECE3}"/>
              </c:ext>
            </c:extLst>
          </c:dPt>
          <c:dPt>
            <c:idx val="19"/>
            <c:invertIfNegative val="0"/>
            <c:bubble3D val="0"/>
            <c:spPr>
              <a:solidFill>
                <a:schemeClr val="accent5"/>
              </a:solidFill>
              <a:ln>
                <a:noFill/>
              </a:ln>
              <a:effectLst/>
            </c:spPr>
            <c:extLst>
              <c:ext xmlns:c16="http://schemas.microsoft.com/office/drawing/2014/chart" uri="{C3380CC4-5D6E-409C-BE32-E72D297353CC}">
                <c16:uniqueId val="{00000028-BAAC-4B36-95EE-EAD18FAAECE3}"/>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前年度収支計画記載書!$T$24:$AM$24</c:f>
              <c:strCache>
                <c:ptCount val="19"/>
                <c:pt idx="0">
                  <c:v>4月</c:v>
                </c:pt>
                <c:pt idx="2">
                  <c:v>5月</c:v>
                </c:pt>
                <c:pt idx="4">
                  <c:v>6月</c:v>
                </c:pt>
                <c:pt idx="6">
                  <c:v>7月</c:v>
                </c:pt>
                <c:pt idx="8">
                  <c:v>8月</c:v>
                </c:pt>
                <c:pt idx="10">
                  <c:v>9月</c:v>
                </c:pt>
                <c:pt idx="12">
                  <c:v>10月</c:v>
                </c:pt>
                <c:pt idx="14">
                  <c:v>11月</c:v>
                </c:pt>
                <c:pt idx="16">
                  <c:v>12月</c:v>
                </c:pt>
                <c:pt idx="18">
                  <c:v>1月～</c:v>
                </c:pt>
              </c:strCache>
            </c:strRef>
          </c:cat>
          <c:val>
            <c:numRef>
              <c:f>前年度収支計画記載書!$T$21:$AM$21</c:f>
              <c:numCache>
                <c:formatCode>#,##0_);[Red]\(#,##0\)</c:formatCode>
                <c:ptCount val="20"/>
                <c:pt idx="0">
                  <c:v>33</c:v>
                </c:pt>
                <c:pt idx="1">
                  <c:v>10</c:v>
                </c:pt>
                <c:pt idx="2">
                  <c:v>55</c:v>
                </c:pt>
                <c:pt idx="3">
                  <c:v>16.25</c:v>
                </c:pt>
                <c:pt idx="4">
                  <c:v>88</c:v>
                </c:pt>
                <c:pt idx="5">
                  <c:v>23.75</c:v>
                </c:pt>
                <c:pt idx="6">
                  <c:v>110</c:v>
                </c:pt>
                <c:pt idx="7">
                  <c:v>31.25</c:v>
                </c:pt>
                <c:pt idx="8">
                  <c:v>143</c:v>
                </c:pt>
                <c:pt idx="9">
                  <c:v>31.25</c:v>
                </c:pt>
                <c:pt idx="10">
                  <c:v>165</c:v>
                </c:pt>
                <c:pt idx="11">
                  <c:v>61.25</c:v>
                </c:pt>
                <c:pt idx="12">
                  <c:v>198</c:v>
                </c:pt>
                <c:pt idx="13">
                  <c:v>96.25</c:v>
                </c:pt>
                <c:pt idx="14">
                  <c:v>220</c:v>
                </c:pt>
                <c:pt idx="15">
                  <c:v>137.5</c:v>
                </c:pt>
                <c:pt idx="16">
                  <c:v>253</c:v>
                </c:pt>
                <c:pt idx="17">
                  <c:v>175</c:v>
                </c:pt>
                <c:pt idx="18">
                  <c:v>286</c:v>
                </c:pt>
                <c:pt idx="19">
                  <c:v>227.5</c:v>
                </c:pt>
              </c:numCache>
            </c:numRef>
          </c:val>
          <c:extLst>
            <c:ext xmlns:c16="http://schemas.microsoft.com/office/drawing/2014/chart" uri="{C3380CC4-5D6E-409C-BE32-E72D297353CC}">
              <c16:uniqueId val="{00000029-BAAC-4B36-95EE-EAD18FAAECE3}"/>
            </c:ext>
          </c:extLst>
        </c:ser>
        <c:ser>
          <c:idx val="2"/>
          <c:order val="2"/>
          <c:tx>
            <c:strRef>
              <c:f>前年度収支計画記載書!$S$29</c:f>
              <c:strCache>
                <c:ptCount val="1"/>
                <c:pt idx="0">
                  <c:v>ダミー</c:v>
                </c:pt>
              </c:strCache>
            </c:strRef>
          </c:tx>
          <c:spPr>
            <a:noFill/>
            <a:ln>
              <a:noFill/>
            </a:ln>
            <a:effectLst/>
          </c:spPr>
          <c:invertIfNegative val="0"/>
          <c:dLbls>
            <c:dLbl>
              <c:idx val="0"/>
              <c:tx>
                <c:rich>
                  <a:bodyPr/>
                  <a:lstStyle/>
                  <a:p>
                    <a:fld id="{EBBD9E1A-1B00-46EB-B314-7DFAEDC7F464}"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A6FD-470D-A1E6-ED2ECA9D6DCF}"/>
                </c:ext>
              </c:extLst>
            </c:dLbl>
            <c:dLbl>
              <c:idx val="1"/>
              <c:tx>
                <c:rich>
                  <a:bodyPr/>
                  <a:lstStyle/>
                  <a:p>
                    <a:fld id="{9D1C745C-A402-4507-AEE3-B1D1174481B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A6FD-470D-A1E6-ED2ECA9D6DCF}"/>
                </c:ext>
              </c:extLst>
            </c:dLbl>
            <c:dLbl>
              <c:idx val="2"/>
              <c:tx>
                <c:rich>
                  <a:bodyPr/>
                  <a:lstStyle/>
                  <a:p>
                    <a:fld id="{80ED11A9-68F7-483D-BF43-835B4DD27E4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A6FD-470D-A1E6-ED2ECA9D6DCF}"/>
                </c:ext>
              </c:extLst>
            </c:dLbl>
            <c:dLbl>
              <c:idx val="3"/>
              <c:tx>
                <c:rich>
                  <a:bodyPr/>
                  <a:lstStyle/>
                  <a:p>
                    <a:fld id="{3F05AD9F-E7E4-49D4-88E0-AAAF1A2BAF4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A6FD-470D-A1E6-ED2ECA9D6DCF}"/>
                </c:ext>
              </c:extLst>
            </c:dLbl>
            <c:dLbl>
              <c:idx val="4"/>
              <c:tx>
                <c:rich>
                  <a:bodyPr/>
                  <a:lstStyle/>
                  <a:p>
                    <a:fld id="{D484BBC8-FF5A-4BEA-AAAC-6C2353C2C6E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A6FD-470D-A1E6-ED2ECA9D6DCF}"/>
                </c:ext>
              </c:extLst>
            </c:dLbl>
            <c:dLbl>
              <c:idx val="5"/>
              <c:tx>
                <c:rich>
                  <a:bodyPr/>
                  <a:lstStyle/>
                  <a:p>
                    <a:fld id="{21D7272D-C826-440C-972C-9CA6F10D7CF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A6FD-470D-A1E6-ED2ECA9D6DCF}"/>
                </c:ext>
              </c:extLst>
            </c:dLbl>
            <c:dLbl>
              <c:idx val="6"/>
              <c:tx>
                <c:rich>
                  <a:bodyPr/>
                  <a:lstStyle/>
                  <a:p>
                    <a:fld id="{920BC04F-97B9-4477-9086-EB0853406D2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A6FD-470D-A1E6-ED2ECA9D6DCF}"/>
                </c:ext>
              </c:extLst>
            </c:dLbl>
            <c:dLbl>
              <c:idx val="7"/>
              <c:tx>
                <c:rich>
                  <a:bodyPr/>
                  <a:lstStyle/>
                  <a:p>
                    <a:fld id="{39A8F2A9-45EE-445F-9685-2F68B92FDC0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A6FD-470D-A1E6-ED2ECA9D6DCF}"/>
                </c:ext>
              </c:extLst>
            </c:dLbl>
            <c:dLbl>
              <c:idx val="8"/>
              <c:tx>
                <c:rich>
                  <a:bodyPr/>
                  <a:lstStyle/>
                  <a:p>
                    <a:fld id="{2570A6A0-97BC-42A4-B57A-1C05B0B4D1C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A6FD-470D-A1E6-ED2ECA9D6DCF}"/>
                </c:ext>
              </c:extLst>
            </c:dLbl>
            <c:dLbl>
              <c:idx val="9"/>
              <c:tx>
                <c:rich>
                  <a:bodyPr/>
                  <a:lstStyle/>
                  <a:p>
                    <a:fld id="{C740ECBE-BF3A-4701-B005-36554BDE161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A6FD-470D-A1E6-ED2ECA9D6DCF}"/>
                </c:ext>
              </c:extLst>
            </c:dLbl>
            <c:dLbl>
              <c:idx val="10"/>
              <c:tx>
                <c:rich>
                  <a:bodyPr/>
                  <a:lstStyle/>
                  <a:p>
                    <a:fld id="{630DC790-0F61-4859-B6E3-37DA197D1E2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A6FD-470D-A1E6-ED2ECA9D6DCF}"/>
                </c:ext>
              </c:extLst>
            </c:dLbl>
            <c:dLbl>
              <c:idx val="11"/>
              <c:tx>
                <c:rich>
                  <a:bodyPr/>
                  <a:lstStyle/>
                  <a:p>
                    <a:fld id="{DC4C0498-1E99-41CE-9FEA-F0593D58DEF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A6FD-470D-A1E6-ED2ECA9D6DCF}"/>
                </c:ext>
              </c:extLst>
            </c:dLbl>
            <c:dLbl>
              <c:idx val="12"/>
              <c:tx>
                <c:rich>
                  <a:bodyPr/>
                  <a:lstStyle/>
                  <a:p>
                    <a:fld id="{698B9DA9-238F-49D1-A48B-80CBB6DF2E3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A6FD-470D-A1E6-ED2ECA9D6DCF}"/>
                </c:ext>
              </c:extLst>
            </c:dLbl>
            <c:dLbl>
              <c:idx val="13"/>
              <c:tx>
                <c:rich>
                  <a:bodyPr/>
                  <a:lstStyle/>
                  <a:p>
                    <a:fld id="{A6BFB705-4B25-4899-BFC2-053EE7E3A30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A6FD-470D-A1E6-ED2ECA9D6DCF}"/>
                </c:ext>
              </c:extLst>
            </c:dLbl>
            <c:dLbl>
              <c:idx val="14"/>
              <c:tx>
                <c:rich>
                  <a:bodyPr/>
                  <a:lstStyle/>
                  <a:p>
                    <a:fld id="{4647C1DA-8962-4308-B5DF-B3CC834AB4B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A6FD-470D-A1E6-ED2ECA9D6DCF}"/>
                </c:ext>
              </c:extLst>
            </c:dLbl>
            <c:dLbl>
              <c:idx val="15"/>
              <c:tx>
                <c:rich>
                  <a:bodyPr/>
                  <a:lstStyle/>
                  <a:p>
                    <a:fld id="{6DE59F67-67E1-425B-BC15-1C11E965DD9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A6FD-470D-A1E6-ED2ECA9D6DCF}"/>
                </c:ext>
              </c:extLst>
            </c:dLbl>
            <c:dLbl>
              <c:idx val="16"/>
              <c:tx>
                <c:rich>
                  <a:bodyPr/>
                  <a:lstStyle/>
                  <a:p>
                    <a:fld id="{9F4B50AE-240D-456C-A954-A0D45E5A15C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A6FD-470D-A1E6-ED2ECA9D6DCF}"/>
                </c:ext>
              </c:extLst>
            </c:dLbl>
            <c:dLbl>
              <c:idx val="17"/>
              <c:tx>
                <c:rich>
                  <a:bodyPr/>
                  <a:lstStyle/>
                  <a:p>
                    <a:fld id="{4E448C3E-551E-4238-96AD-2F19C087470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A6FD-470D-A1E6-ED2ECA9D6DCF}"/>
                </c:ext>
              </c:extLst>
            </c:dLbl>
            <c:dLbl>
              <c:idx val="18"/>
              <c:tx>
                <c:rich>
                  <a:bodyPr/>
                  <a:lstStyle/>
                  <a:p>
                    <a:fld id="{2CE5A51B-C1BC-4031-A6B2-624D96CD5AE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A6FD-470D-A1E6-ED2ECA9D6DCF}"/>
                </c:ext>
              </c:extLst>
            </c:dLbl>
            <c:dLbl>
              <c:idx val="19"/>
              <c:tx>
                <c:rich>
                  <a:bodyPr/>
                  <a:lstStyle/>
                  <a:p>
                    <a:fld id="{725DF585-A2F2-4967-A53C-5F091ECCF89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A6FD-470D-A1E6-ED2ECA9D6DC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前年度収支計画記載書!$T$24:$AM$24</c:f>
              <c:strCache>
                <c:ptCount val="19"/>
                <c:pt idx="0">
                  <c:v>4月</c:v>
                </c:pt>
                <c:pt idx="2">
                  <c:v>5月</c:v>
                </c:pt>
                <c:pt idx="4">
                  <c:v>6月</c:v>
                </c:pt>
                <c:pt idx="6">
                  <c:v>7月</c:v>
                </c:pt>
                <c:pt idx="8">
                  <c:v>8月</c:v>
                </c:pt>
                <c:pt idx="10">
                  <c:v>9月</c:v>
                </c:pt>
                <c:pt idx="12">
                  <c:v>10月</c:v>
                </c:pt>
                <c:pt idx="14">
                  <c:v>11月</c:v>
                </c:pt>
                <c:pt idx="16">
                  <c:v>12月</c:v>
                </c:pt>
                <c:pt idx="18">
                  <c:v>1月～</c:v>
                </c:pt>
              </c:strCache>
            </c:strRef>
          </c:cat>
          <c:val>
            <c:numRef>
              <c:f>前年度収支計画記載書!$T$29:$AM$29</c:f>
              <c:numCache>
                <c:formatCode>#,##0_);[Red]\(#,##0\)</c:formatCode>
                <c:ptCount val="2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extLst>
            <c:ext xmlns:c15="http://schemas.microsoft.com/office/drawing/2012/chart" uri="{02D57815-91ED-43cb-92C2-25804820EDAC}">
              <c15:datalabelsRange>
                <c15:f>前年度収支計画記載書!$T$22:$AM$22</c15:f>
                <c15:dlblRangeCache>
                  <c:ptCount val="20"/>
                  <c:pt idx="0">
                    <c:v>99 </c:v>
                  </c:pt>
                  <c:pt idx="1">
                    <c:v>30 </c:v>
                  </c:pt>
                  <c:pt idx="2">
                    <c:v>187 </c:v>
                  </c:pt>
                  <c:pt idx="3">
                    <c:v>109 </c:v>
                  </c:pt>
                  <c:pt idx="4">
                    <c:v>286 </c:v>
                  </c:pt>
                  <c:pt idx="5">
                    <c:v>138 </c:v>
                  </c:pt>
                  <c:pt idx="6">
                    <c:v>374 </c:v>
                  </c:pt>
                  <c:pt idx="7">
                    <c:v>168 </c:v>
                  </c:pt>
                  <c:pt idx="8">
                    <c:v>473 </c:v>
                  </c:pt>
                  <c:pt idx="9">
                    <c:v>213 </c:v>
                  </c:pt>
                  <c:pt idx="10">
                    <c:v>561 </c:v>
                  </c:pt>
                  <c:pt idx="11">
                    <c:v>265 </c:v>
                  </c:pt>
                  <c:pt idx="12">
                    <c:v>660 </c:v>
                  </c:pt>
                  <c:pt idx="13">
                    <c:v>350 </c:v>
                  </c:pt>
                  <c:pt idx="14">
                    <c:v>748 </c:v>
                  </c:pt>
                  <c:pt idx="15">
                    <c:v>437 </c:v>
                  </c:pt>
                  <c:pt idx="16">
                    <c:v>847 </c:v>
                  </c:pt>
                  <c:pt idx="17">
                    <c:v>539 </c:v>
                  </c:pt>
                  <c:pt idx="18">
                    <c:v>990 </c:v>
                  </c:pt>
                  <c:pt idx="19">
                    <c:v>642 </c:v>
                  </c:pt>
                </c15:dlblRangeCache>
              </c15:datalabelsRange>
            </c:ext>
            <c:ext xmlns:c16="http://schemas.microsoft.com/office/drawing/2014/chart" uri="{C3380CC4-5D6E-409C-BE32-E72D297353CC}">
              <c16:uniqueId val="{00000028-A6FD-470D-A1E6-ED2ECA9D6DCF}"/>
            </c:ext>
          </c:extLst>
        </c:ser>
        <c:dLbls>
          <c:showLegendKey val="0"/>
          <c:showVal val="0"/>
          <c:showCatName val="0"/>
          <c:showSerName val="0"/>
          <c:showPercent val="0"/>
          <c:showBubbleSize val="0"/>
        </c:dLbls>
        <c:gapWidth val="2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332808</xdr:colOff>
      <xdr:row>6</xdr:row>
      <xdr:rowOff>190347</xdr:rowOff>
    </xdr:from>
    <xdr:to>
      <xdr:col>9</xdr:col>
      <xdr:colOff>645774</xdr:colOff>
      <xdr:row>28</xdr:row>
      <xdr:rowOff>200704</xdr:rowOff>
    </xdr:to>
    <xdr:graphicFrame macro="">
      <xdr:nvGraphicFramePr>
        <xdr:cNvPr id="5" name="グラフ 4">
          <a:extLst>
            <a:ext uri="{FF2B5EF4-FFF2-40B4-BE49-F238E27FC236}">
              <a16:creationId xmlns:a16="http://schemas.microsoft.com/office/drawing/2014/main" id="{1011E444-4F3B-4658-B64F-169C8E71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269875</xdr:colOff>
      <xdr:row>6</xdr:row>
      <xdr:rowOff>174625</xdr:rowOff>
    </xdr:from>
    <xdr:to>
      <xdr:col>20</xdr:col>
      <xdr:colOff>582841</xdr:colOff>
      <xdr:row>28</xdr:row>
      <xdr:rowOff>184982</xdr:rowOff>
    </xdr:to>
    <xdr:graphicFrame macro="">
      <xdr:nvGraphicFramePr>
        <xdr:cNvPr id="7" name="グラフ 6">
          <a:extLst>
            <a:ext uri="{FF2B5EF4-FFF2-40B4-BE49-F238E27FC236}">
              <a16:creationId xmlns:a16="http://schemas.microsoft.com/office/drawing/2014/main" id="{551D16FE-2CF9-4469-8C40-E7FBE4F9D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285750</xdr:colOff>
      <xdr:row>6</xdr:row>
      <xdr:rowOff>158750</xdr:rowOff>
    </xdr:from>
    <xdr:to>
      <xdr:col>31</xdr:col>
      <xdr:colOff>598716</xdr:colOff>
      <xdr:row>28</xdr:row>
      <xdr:rowOff>169107</xdr:rowOff>
    </xdr:to>
    <xdr:graphicFrame macro="">
      <xdr:nvGraphicFramePr>
        <xdr:cNvPr id="8" name="グラフ 7">
          <a:extLst>
            <a:ext uri="{FF2B5EF4-FFF2-40B4-BE49-F238E27FC236}">
              <a16:creationId xmlns:a16="http://schemas.microsoft.com/office/drawing/2014/main" i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333375</xdr:colOff>
      <xdr:row>35</xdr:row>
      <xdr:rowOff>174625</xdr:rowOff>
    </xdr:from>
    <xdr:to>
      <xdr:col>9</xdr:col>
      <xdr:colOff>646341</xdr:colOff>
      <xdr:row>56</xdr:row>
      <xdr:rowOff>153232</xdr:rowOff>
    </xdr:to>
    <xdr:graphicFrame macro="">
      <xdr:nvGraphicFramePr>
        <xdr:cNvPr id="9" name="グラフ 8">
          <a:extLst>
            <a:ext uri="{FF2B5EF4-FFF2-40B4-BE49-F238E27FC236}">
              <a16:creationId xmlns:a16="http://schemas.microsoft.com/office/drawing/2014/main" id="{8B99DE13-2828-4465-9E36-D98CAAA44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400050</xdr:colOff>
      <xdr:row>35</xdr:row>
      <xdr:rowOff>114300</xdr:rowOff>
    </xdr:from>
    <xdr:to>
      <xdr:col>20</xdr:col>
      <xdr:colOff>713016</xdr:colOff>
      <xdr:row>56</xdr:row>
      <xdr:rowOff>92907</xdr:rowOff>
    </xdr:to>
    <xdr:graphicFrame macro="">
      <xdr:nvGraphicFramePr>
        <xdr:cNvPr id="17" name="グラフ 16">
          <a:extLst>
            <a:ext uri="{FF2B5EF4-FFF2-40B4-BE49-F238E27FC236}">
              <a16:creationId xmlns:a16="http://schemas.microsoft.com/office/drawing/2014/main" id="{535A4F93-69DD-4F3D-AD82-F8EAC6891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429558</xdr:colOff>
      <xdr:row>35</xdr:row>
      <xdr:rowOff>112058</xdr:rowOff>
    </xdr:from>
    <xdr:to>
      <xdr:col>31</xdr:col>
      <xdr:colOff>742524</xdr:colOff>
      <xdr:row>56</xdr:row>
      <xdr:rowOff>90665</xdr:rowOff>
    </xdr:to>
    <xdr:graphicFrame macro="">
      <xdr:nvGraphicFramePr>
        <xdr:cNvPr id="18" name="グラフ 17">
          <a:extLst>
            <a:ext uri="{FF2B5EF4-FFF2-40B4-BE49-F238E27FC236}">
              <a16:creationId xmlns:a16="http://schemas.microsoft.com/office/drawing/2014/main" id="{46636F3F-0C21-414A-873E-3D01B644B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6974-75CE-4ED4-A3C0-20BB5BC4570A}">
  <sheetPr codeName="Sheet1">
    <pageSetUpPr fitToPage="1"/>
  </sheetPr>
  <dimension ref="A1:M52"/>
  <sheetViews>
    <sheetView tabSelected="1" view="pageBreakPreview" topLeftCell="A2" zoomScale="60" zoomScaleNormal="100" workbookViewId="0">
      <selection activeCell="A2" sqref="A2:M2"/>
    </sheetView>
  </sheetViews>
  <sheetFormatPr defaultColWidth="3.375" defaultRowHeight="18.75" outlineLevelRow="1" x14ac:dyDescent="0.4"/>
  <cols>
    <col min="1" max="1" width="4.25" style="16" customWidth="1"/>
    <col min="2" max="2" width="28.625" style="16" customWidth="1"/>
    <col min="3" max="3" width="16" style="16" customWidth="1"/>
    <col min="4" max="4" width="5.375" style="16" customWidth="1"/>
    <col min="5" max="5" width="20.625" style="18" customWidth="1"/>
    <col min="6" max="8" width="20.625" style="16" customWidth="1"/>
    <col min="9" max="9" width="5.375" style="16" customWidth="1"/>
    <col min="10" max="13" width="20.625" style="16" customWidth="1"/>
    <col min="14" max="255" width="3.375" style="16"/>
    <col min="256" max="257" width="2" style="16" customWidth="1"/>
    <col min="258" max="258" width="12.75" style="16" customWidth="1"/>
    <col min="259" max="259" width="7.625" style="16" customWidth="1"/>
    <col min="260" max="263" width="12.25" style="16" customWidth="1"/>
    <col min="264" max="264" width="18.25" style="16" customWidth="1"/>
    <col min="265" max="511" width="3.375" style="16"/>
    <col min="512" max="513" width="2" style="16" customWidth="1"/>
    <col min="514" max="514" width="12.75" style="16" customWidth="1"/>
    <col min="515" max="515" width="7.625" style="16" customWidth="1"/>
    <col min="516" max="519" width="12.25" style="16" customWidth="1"/>
    <col min="520" max="520" width="18.25" style="16" customWidth="1"/>
    <col min="521" max="767" width="3.375" style="16"/>
    <col min="768" max="769" width="2" style="16" customWidth="1"/>
    <col min="770" max="770" width="12.75" style="16" customWidth="1"/>
    <col min="771" max="771" width="7.625" style="16" customWidth="1"/>
    <col min="772" max="775" width="12.25" style="16" customWidth="1"/>
    <col min="776" max="776" width="18.25" style="16" customWidth="1"/>
    <col min="777" max="1023" width="3.375" style="16"/>
    <col min="1024" max="1025" width="2" style="16" customWidth="1"/>
    <col min="1026" max="1026" width="12.75" style="16" customWidth="1"/>
    <col min="1027" max="1027" width="7.625" style="16" customWidth="1"/>
    <col min="1028" max="1031" width="12.25" style="16" customWidth="1"/>
    <col min="1032" max="1032" width="18.25" style="16" customWidth="1"/>
    <col min="1033" max="1279" width="3.375" style="16"/>
    <col min="1280" max="1281" width="2" style="16" customWidth="1"/>
    <col min="1282" max="1282" width="12.75" style="16" customWidth="1"/>
    <col min="1283" max="1283" width="7.625" style="16" customWidth="1"/>
    <col min="1284" max="1287" width="12.25" style="16" customWidth="1"/>
    <col min="1288" max="1288" width="18.25" style="16" customWidth="1"/>
    <col min="1289" max="1535" width="3.375" style="16"/>
    <col min="1536" max="1537" width="2" style="16" customWidth="1"/>
    <col min="1538" max="1538" width="12.75" style="16" customWidth="1"/>
    <col min="1539" max="1539" width="7.625" style="16" customWidth="1"/>
    <col min="1540" max="1543" width="12.25" style="16" customWidth="1"/>
    <col min="1544" max="1544" width="18.25" style="16" customWidth="1"/>
    <col min="1545" max="1791" width="3.375" style="16"/>
    <col min="1792" max="1793" width="2" style="16" customWidth="1"/>
    <col min="1794" max="1794" width="12.75" style="16" customWidth="1"/>
    <col min="1795" max="1795" width="7.625" style="16" customWidth="1"/>
    <col min="1796" max="1799" width="12.25" style="16" customWidth="1"/>
    <col min="1800" max="1800" width="18.25" style="16" customWidth="1"/>
    <col min="1801" max="2047" width="3.375" style="16"/>
    <col min="2048" max="2049" width="2" style="16" customWidth="1"/>
    <col min="2050" max="2050" width="12.75" style="16" customWidth="1"/>
    <col min="2051" max="2051" width="7.625" style="16" customWidth="1"/>
    <col min="2052" max="2055" width="12.25" style="16" customWidth="1"/>
    <col min="2056" max="2056" width="18.25" style="16" customWidth="1"/>
    <col min="2057" max="2303" width="3.375" style="16"/>
    <col min="2304" max="2305" width="2" style="16" customWidth="1"/>
    <col min="2306" max="2306" width="12.75" style="16" customWidth="1"/>
    <col min="2307" max="2307" width="7.625" style="16" customWidth="1"/>
    <col min="2308" max="2311" width="12.25" style="16" customWidth="1"/>
    <col min="2312" max="2312" width="18.25" style="16" customWidth="1"/>
    <col min="2313" max="2559" width="3.375" style="16"/>
    <col min="2560" max="2561" width="2" style="16" customWidth="1"/>
    <col min="2562" max="2562" width="12.75" style="16" customWidth="1"/>
    <col min="2563" max="2563" width="7.625" style="16" customWidth="1"/>
    <col min="2564" max="2567" width="12.25" style="16" customWidth="1"/>
    <col min="2568" max="2568" width="18.25" style="16" customWidth="1"/>
    <col min="2569" max="2815" width="3.375" style="16"/>
    <col min="2816" max="2817" width="2" style="16" customWidth="1"/>
    <col min="2818" max="2818" width="12.75" style="16" customWidth="1"/>
    <col min="2819" max="2819" width="7.625" style="16" customWidth="1"/>
    <col min="2820" max="2823" width="12.25" style="16" customWidth="1"/>
    <col min="2824" max="2824" width="18.25" style="16" customWidth="1"/>
    <col min="2825" max="3071" width="3.375" style="16"/>
    <col min="3072" max="3073" width="2" style="16" customWidth="1"/>
    <col min="3074" max="3074" width="12.75" style="16" customWidth="1"/>
    <col min="3075" max="3075" width="7.625" style="16" customWidth="1"/>
    <col min="3076" max="3079" width="12.25" style="16" customWidth="1"/>
    <col min="3080" max="3080" width="18.25" style="16" customWidth="1"/>
    <col min="3081" max="3327" width="3.375" style="16"/>
    <col min="3328" max="3329" width="2" style="16" customWidth="1"/>
    <col min="3330" max="3330" width="12.75" style="16" customWidth="1"/>
    <col min="3331" max="3331" width="7.625" style="16" customWidth="1"/>
    <col min="3332" max="3335" width="12.25" style="16" customWidth="1"/>
    <col min="3336" max="3336" width="18.25" style="16" customWidth="1"/>
    <col min="3337" max="3583" width="3.375" style="16"/>
    <col min="3584" max="3585" width="2" style="16" customWidth="1"/>
    <col min="3586" max="3586" width="12.75" style="16" customWidth="1"/>
    <col min="3587" max="3587" width="7.625" style="16" customWidth="1"/>
    <col min="3588" max="3591" width="12.25" style="16" customWidth="1"/>
    <col min="3592" max="3592" width="18.25" style="16" customWidth="1"/>
    <col min="3593" max="3839" width="3.375" style="16"/>
    <col min="3840" max="3841" width="2" style="16" customWidth="1"/>
    <col min="3842" max="3842" width="12.75" style="16" customWidth="1"/>
    <col min="3843" max="3843" width="7.625" style="16" customWidth="1"/>
    <col min="3844" max="3847" width="12.25" style="16" customWidth="1"/>
    <col min="3848" max="3848" width="18.25" style="16" customWidth="1"/>
    <col min="3849" max="4095" width="3.375" style="16"/>
    <col min="4096" max="4097" width="2" style="16" customWidth="1"/>
    <col min="4098" max="4098" width="12.75" style="16" customWidth="1"/>
    <col min="4099" max="4099" width="7.625" style="16" customWidth="1"/>
    <col min="4100" max="4103" width="12.25" style="16" customWidth="1"/>
    <col min="4104" max="4104" width="18.25" style="16" customWidth="1"/>
    <col min="4105" max="4351" width="3.375" style="16"/>
    <col min="4352" max="4353" width="2" style="16" customWidth="1"/>
    <col min="4354" max="4354" width="12.75" style="16" customWidth="1"/>
    <col min="4355" max="4355" width="7.625" style="16" customWidth="1"/>
    <col min="4356" max="4359" width="12.25" style="16" customWidth="1"/>
    <col min="4360" max="4360" width="18.25" style="16" customWidth="1"/>
    <col min="4361" max="4607" width="3.375" style="16"/>
    <col min="4608" max="4609" width="2" style="16" customWidth="1"/>
    <col min="4610" max="4610" width="12.75" style="16" customWidth="1"/>
    <col min="4611" max="4611" width="7.625" style="16" customWidth="1"/>
    <col min="4612" max="4615" width="12.25" style="16" customWidth="1"/>
    <col min="4616" max="4616" width="18.25" style="16" customWidth="1"/>
    <col min="4617" max="4863" width="3.375" style="16"/>
    <col min="4864" max="4865" width="2" style="16" customWidth="1"/>
    <col min="4866" max="4866" width="12.75" style="16" customWidth="1"/>
    <col min="4867" max="4867" width="7.625" style="16" customWidth="1"/>
    <col min="4868" max="4871" width="12.25" style="16" customWidth="1"/>
    <col min="4872" max="4872" width="18.25" style="16" customWidth="1"/>
    <col min="4873" max="5119" width="3.375" style="16"/>
    <col min="5120" max="5121" width="2" style="16" customWidth="1"/>
    <col min="5122" max="5122" width="12.75" style="16" customWidth="1"/>
    <col min="5123" max="5123" width="7.625" style="16" customWidth="1"/>
    <col min="5124" max="5127" width="12.25" style="16" customWidth="1"/>
    <col min="5128" max="5128" width="18.25" style="16" customWidth="1"/>
    <col min="5129" max="5375" width="3.375" style="16"/>
    <col min="5376" max="5377" width="2" style="16" customWidth="1"/>
    <col min="5378" max="5378" width="12.75" style="16" customWidth="1"/>
    <col min="5379" max="5379" width="7.625" style="16" customWidth="1"/>
    <col min="5380" max="5383" width="12.25" style="16" customWidth="1"/>
    <col min="5384" max="5384" width="18.25" style="16" customWidth="1"/>
    <col min="5385" max="5631" width="3.375" style="16"/>
    <col min="5632" max="5633" width="2" style="16" customWidth="1"/>
    <col min="5634" max="5634" width="12.75" style="16" customWidth="1"/>
    <col min="5635" max="5635" width="7.625" style="16" customWidth="1"/>
    <col min="5636" max="5639" width="12.25" style="16" customWidth="1"/>
    <col min="5640" max="5640" width="18.25" style="16" customWidth="1"/>
    <col min="5641" max="5887" width="3.375" style="16"/>
    <col min="5888" max="5889" width="2" style="16" customWidth="1"/>
    <col min="5890" max="5890" width="12.75" style="16" customWidth="1"/>
    <col min="5891" max="5891" width="7.625" style="16" customWidth="1"/>
    <col min="5892" max="5895" width="12.25" style="16" customWidth="1"/>
    <col min="5896" max="5896" width="18.25" style="16" customWidth="1"/>
    <col min="5897" max="6143" width="3.375" style="16"/>
    <col min="6144" max="6145" width="2" style="16" customWidth="1"/>
    <col min="6146" max="6146" width="12.75" style="16" customWidth="1"/>
    <col min="6147" max="6147" width="7.625" style="16" customWidth="1"/>
    <col min="6148" max="6151" width="12.25" style="16" customWidth="1"/>
    <col min="6152" max="6152" width="18.25" style="16" customWidth="1"/>
    <col min="6153" max="6399" width="3.375" style="16"/>
    <col min="6400" max="6401" width="2" style="16" customWidth="1"/>
    <col min="6402" max="6402" width="12.75" style="16" customWidth="1"/>
    <col min="6403" max="6403" width="7.625" style="16" customWidth="1"/>
    <col min="6404" max="6407" width="12.25" style="16" customWidth="1"/>
    <col min="6408" max="6408" width="18.25" style="16" customWidth="1"/>
    <col min="6409" max="6655" width="3.375" style="16"/>
    <col min="6656" max="6657" width="2" style="16" customWidth="1"/>
    <col min="6658" max="6658" width="12.75" style="16" customWidth="1"/>
    <col min="6659" max="6659" width="7.625" style="16" customWidth="1"/>
    <col min="6660" max="6663" width="12.25" style="16" customWidth="1"/>
    <col min="6664" max="6664" width="18.25" style="16" customWidth="1"/>
    <col min="6665" max="6911" width="3.375" style="16"/>
    <col min="6912" max="6913" width="2" style="16" customWidth="1"/>
    <col min="6914" max="6914" width="12.75" style="16" customWidth="1"/>
    <col min="6915" max="6915" width="7.625" style="16" customWidth="1"/>
    <col min="6916" max="6919" width="12.25" style="16" customWidth="1"/>
    <col min="6920" max="6920" width="18.25" style="16" customWidth="1"/>
    <col min="6921" max="7167" width="3.375" style="16"/>
    <col min="7168" max="7169" width="2" style="16" customWidth="1"/>
    <col min="7170" max="7170" width="12.75" style="16" customWidth="1"/>
    <col min="7171" max="7171" width="7.625" style="16" customWidth="1"/>
    <col min="7172" max="7175" width="12.25" style="16" customWidth="1"/>
    <col min="7176" max="7176" width="18.25" style="16" customWidth="1"/>
    <col min="7177" max="7423" width="3.375" style="16"/>
    <col min="7424" max="7425" width="2" style="16" customWidth="1"/>
    <col min="7426" max="7426" width="12.75" style="16" customWidth="1"/>
    <col min="7427" max="7427" width="7.625" style="16" customWidth="1"/>
    <col min="7428" max="7431" width="12.25" style="16" customWidth="1"/>
    <col min="7432" max="7432" width="18.25" style="16" customWidth="1"/>
    <col min="7433" max="7679" width="3.375" style="16"/>
    <col min="7680" max="7681" width="2" style="16" customWidth="1"/>
    <col min="7682" max="7682" width="12.75" style="16" customWidth="1"/>
    <col min="7683" max="7683" width="7.625" style="16" customWidth="1"/>
    <col min="7684" max="7687" width="12.25" style="16" customWidth="1"/>
    <col min="7688" max="7688" width="18.25" style="16" customWidth="1"/>
    <col min="7689" max="7935" width="3.375" style="16"/>
    <col min="7936" max="7937" width="2" style="16" customWidth="1"/>
    <col min="7938" max="7938" width="12.75" style="16" customWidth="1"/>
    <col min="7939" max="7939" width="7.625" style="16" customWidth="1"/>
    <col min="7940" max="7943" width="12.25" style="16" customWidth="1"/>
    <col min="7944" max="7944" width="18.25" style="16" customWidth="1"/>
    <col min="7945" max="8191" width="3.375" style="16"/>
    <col min="8192" max="8193" width="2" style="16" customWidth="1"/>
    <col min="8194" max="8194" width="12.75" style="16" customWidth="1"/>
    <col min="8195" max="8195" width="7.625" style="16" customWidth="1"/>
    <col min="8196" max="8199" width="12.25" style="16" customWidth="1"/>
    <col min="8200" max="8200" width="18.25" style="16" customWidth="1"/>
    <col min="8201" max="8447" width="3.375" style="16"/>
    <col min="8448" max="8449" width="2" style="16" customWidth="1"/>
    <col min="8450" max="8450" width="12.75" style="16" customWidth="1"/>
    <col min="8451" max="8451" width="7.625" style="16" customWidth="1"/>
    <col min="8452" max="8455" width="12.25" style="16" customWidth="1"/>
    <col min="8456" max="8456" width="18.25" style="16" customWidth="1"/>
    <col min="8457" max="8703" width="3.375" style="16"/>
    <col min="8704" max="8705" width="2" style="16" customWidth="1"/>
    <col min="8706" max="8706" width="12.75" style="16" customWidth="1"/>
    <col min="8707" max="8707" width="7.625" style="16" customWidth="1"/>
    <col min="8708" max="8711" width="12.25" style="16" customWidth="1"/>
    <col min="8712" max="8712" width="18.25" style="16" customWidth="1"/>
    <col min="8713" max="8959" width="3.375" style="16"/>
    <col min="8960" max="8961" width="2" style="16" customWidth="1"/>
    <col min="8962" max="8962" width="12.75" style="16" customWidth="1"/>
    <col min="8963" max="8963" width="7.625" style="16" customWidth="1"/>
    <col min="8964" max="8967" width="12.25" style="16" customWidth="1"/>
    <col min="8968" max="8968" width="18.25" style="16" customWidth="1"/>
    <col min="8969" max="9215" width="3.375" style="16"/>
    <col min="9216" max="9217" width="2" style="16" customWidth="1"/>
    <col min="9218" max="9218" width="12.75" style="16" customWidth="1"/>
    <col min="9219" max="9219" width="7.625" style="16" customWidth="1"/>
    <col min="9220" max="9223" width="12.25" style="16" customWidth="1"/>
    <col min="9224" max="9224" width="18.25" style="16" customWidth="1"/>
    <col min="9225" max="9471" width="3.375" style="16"/>
    <col min="9472" max="9473" width="2" style="16" customWidth="1"/>
    <col min="9474" max="9474" width="12.75" style="16" customWidth="1"/>
    <col min="9475" max="9475" width="7.625" style="16" customWidth="1"/>
    <col min="9476" max="9479" width="12.25" style="16" customWidth="1"/>
    <col min="9480" max="9480" width="18.25" style="16" customWidth="1"/>
    <col min="9481" max="9727" width="3.375" style="16"/>
    <col min="9728" max="9729" width="2" style="16" customWidth="1"/>
    <col min="9730" max="9730" width="12.75" style="16" customWidth="1"/>
    <col min="9731" max="9731" width="7.625" style="16" customWidth="1"/>
    <col min="9732" max="9735" width="12.25" style="16" customWidth="1"/>
    <col min="9736" max="9736" width="18.25" style="16" customWidth="1"/>
    <col min="9737" max="9983" width="3.375" style="16"/>
    <col min="9984" max="9985" width="2" style="16" customWidth="1"/>
    <col min="9986" max="9986" width="12.75" style="16" customWidth="1"/>
    <col min="9987" max="9987" width="7.625" style="16" customWidth="1"/>
    <col min="9988" max="9991" width="12.25" style="16" customWidth="1"/>
    <col min="9992" max="9992" width="18.25" style="16" customWidth="1"/>
    <col min="9993" max="10239" width="3.375" style="16"/>
    <col min="10240" max="10241" width="2" style="16" customWidth="1"/>
    <col min="10242" max="10242" width="12.75" style="16" customWidth="1"/>
    <col min="10243" max="10243" width="7.625" style="16" customWidth="1"/>
    <col min="10244" max="10247" width="12.25" style="16" customWidth="1"/>
    <col min="10248" max="10248" width="18.25" style="16" customWidth="1"/>
    <col min="10249" max="10495" width="3.375" style="16"/>
    <col min="10496" max="10497" width="2" style="16" customWidth="1"/>
    <col min="10498" max="10498" width="12.75" style="16" customWidth="1"/>
    <col min="10499" max="10499" width="7.625" style="16" customWidth="1"/>
    <col min="10500" max="10503" width="12.25" style="16" customWidth="1"/>
    <col min="10504" max="10504" width="18.25" style="16" customWidth="1"/>
    <col min="10505" max="10751" width="3.375" style="16"/>
    <col min="10752" max="10753" width="2" style="16" customWidth="1"/>
    <col min="10754" max="10754" width="12.75" style="16" customWidth="1"/>
    <col min="10755" max="10755" width="7.625" style="16" customWidth="1"/>
    <col min="10756" max="10759" width="12.25" style="16" customWidth="1"/>
    <col min="10760" max="10760" width="18.25" style="16" customWidth="1"/>
    <col min="10761" max="11007" width="3.375" style="16"/>
    <col min="11008" max="11009" width="2" style="16" customWidth="1"/>
    <col min="11010" max="11010" width="12.75" style="16" customWidth="1"/>
    <col min="11011" max="11011" width="7.625" style="16" customWidth="1"/>
    <col min="11012" max="11015" width="12.25" style="16" customWidth="1"/>
    <col min="11016" max="11016" width="18.25" style="16" customWidth="1"/>
    <col min="11017" max="11263" width="3.375" style="16"/>
    <col min="11264" max="11265" width="2" style="16" customWidth="1"/>
    <col min="11266" max="11266" width="12.75" style="16" customWidth="1"/>
    <col min="11267" max="11267" width="7.625" style="16" customWidth="1"/>
    <col min="11268" max="11271" width="12.25" style="16" customWidth="1"/>
    <col min="11272" max="11272" width="18.25" style="16" customWidth="1"/>
    <col min="11273" max="11519" width="3.375" style="16"/>
    <col min="11520" max="11521" width="2" style="16" customWidth="1"/>
    <col min="11522" max="11522" width="12.75" style="16" customWidth="1"/>
    <col min="11523" max="11523" width="7.625" style="16" customWidth="1"/>
    <col min="11524" max="11527" width="12.25" style="16" customWidth="1"/>
    <col min="11528" max="11528" width="18.25" style="16" customWidth="1"/>
    <col min="11529" max="11775" width="3.375" style="16"/>
    <col min="11776" max="11777" width="2" style="16" customWidth="1"/>
    <col min="11778" max="11778" width="12.75" style="16" customWidth="1"/>
    <col min="11779" max="11779" width="7.625" style="16" customWidth="1"/>
    <col min="11780" max="11783" width="12.25" style="16" customWidth="1"/>
    <col min="11784" max="11784" width="18.25" style="16" customWidth="1"/>
    <col min="11785" max="12031" width="3.375" style="16"/>
    <col min="12032" max="12033" width="2" style="16" customWidth="1"/>
    <col min="12034" max="12034" width="12.75" style="16" customWidth="1"/>
    <col min="12035" max="12035" width="7.625" style="16" customWidth="1"/>
    <col min="12036" max="12039" width="12.25" style="16" customWidth="1"/>
    <col min="12040" max="12040" width="18.25" style="16" customWidth="1"/>
    <col min="12041" max="12287" width="3.375" style="16"/>
    <col min="12288" max="12289" width="2" style="16" customWidth="1"/>
    <col min="12290" max="12290" width="12.75" style="16" customWidth="1"/>
    <col min="12291" max="12291" width="7.625" style="16" customWidth="1"/>
    <col min="12292" max="12295" width="12.25" style="16" customWidth="1"/>
    <col min="12296" max="12296" width="18.25" style="16" customWidth="1"/>
    <col min="12297" max="12543" width="3.375" style="16"/>
    <col min="12544" max="12545" width="2" style="16" customWidth="1"/>
    <col min="12546" max="12546" width="12.75" style="16" customWidth="1"/>
    <col min="12547" max="12547" width="7.625" style="16" customWidth="1"/>
    <col min="12548" max="12551" width="12.25" style="16" customWidth="1"/>
    <col min="12552" max="12552" width="18.25" style="16" customWidth="1"/>
    <col min="12553" max="12799" width="3.375" style="16"/>
    <col min="12800" max="12801" width="2" style="16" customWidth="1"/>
    <col min="12802" max="12802" width="12.75" style="16" customWidth="1"/>
    <col min="12803" max="12803" width="7.625" style="16" customWidth="1"/>
    <col min="12804" max="12807" width="12.25" style="16" customWidth="1"/>
    <col min="12808" max="12808" width="18.25" style="16" customWidth="1"/>
    <col min="12809" max="13055" width="3.375" style="16"/>
    <col min="13056" max="13057" width="2" style="16" customWidth="1"/>
    <col min="13058" max="13058" width="12.75" style="16" customWidth="1"/>
    <col min="13059" max="13059" width="7.625" style="16" customWidth="1"/>
    <col min="13060" max="13063" width="12.25" style="16" customWidth="1"/>
    <col min="13064" max="13064" width="18.25" style="16" customWidth="1"/>
    <col min="13065" max="13311" width="3.375" style="16"/>
    <col min="13312" max="13313" width="2" style="16" customWidth="1"/>
    <col min="13314" max="13314" width="12.75" style="16" customWidth="1"/>
    <col min="13315" max="13315" width="7.625" style="16" customWidth="1"/>
    <col min="13316" max="13319" width="12.25" style="16" customWidth="1"/>
    <col min="13320" max="13320" width="18.25" style="16" customWidth="1"/>
    <col min="13321" max="13567" width="3.375" style="16"/>
    <col min="13568" max="13569" width="2" style="16" customWidth="1"/>
    <col min="13570" max="13570" width="12.75" style="16" customWidth="1"/>
    <col min="13571" max="13571" width="7.625" style="16" customWidth="1"/>
    <col min="13572" max="13575" width="12.25" style="16" customWidth="1"/>
    <col min="13576" max="13576" width="18.25" style="16" customWidth="1"/>
    <col min="13577" max="13823" width="3.375" style="16"/>
    <col min="13824" max="13825" width="2" style="16" customWidth="1"/>
    <col min="13826" max="13826" width="12.75" style="16" customWidth="1"/>
    <col min="13827" max="13827" width="7.625" style="16" customWidth="1"/>
    <col min="13828" max="13831" width="12.25" style="16" customWidth="1"/>
    <col min="13832" max="13832" width="18.25" style="16" customWidth="1"/>
    <col min="13833" max="14079" width="3.375" style="16"/>
    <col min="14080" max="14081" width="2" style="16" customWidth="1"/>
    <col min="14082" max="14082" width="12.75" style="16" customWidth="1"/>
    <col min="14083" max="14083" width="7.625" style="16" customWidth="1"/>
    <col min="14084" max="14087" width="12.25" style="16" customWidth="1"/>
    <col min="14088" max="14088" width="18.25" style="16" customWidth="1"/>
    <col min="14089" max="14335" width="3.375" style="16"/>
    <col min="14336" max="14337" width="2" style="16" customWidth="1"/>
    <col min="14338" max="14338" width="12.75" style="16" customWidth="1"/>
    <col min="14339" max="14339" width="7.625" style="16" customWidth="1"/>
    <col min="14340" max="14343" width="12.25" style="16" customWidth="1"/>
    <col min="14344" max="14344" width="18.25" style="16" customWidth="1"/>
    <col min="14345" max="14591" width="3.375" style="16"/>
    <col min="14592" max="14593" width="2" style="16" customWidth="1"/>
    <col min="14594" max="14594" width="12.75" style="16" customWidth="1"/>
    <col min="14595" max="14595" width="7.625" style="16" customWidth="1"/>
    <col min="14596" max="14599" width="12.25" style="16" customWidth="1"/>
    <col min="14600" max="14600" width="18.25" style="16" customWidth="1"/>
    <col min="14601" max="14847" width="3.375" style="16"/>
    <col min="14848" max="14849" width="2" style="16" customWidth="1"/>
    <col min="14850" max="14850" width="12.75" style="16" customWidth="1"/>
    <col min="14851" max="14851" width="7.625" style="16" customWidth="1"/>
    <col min="14852" max="14855" width="12.25" style="16" customWidth="1"/>
    <col min="14856" max="14856" width="18.25" style="16" customWidth="1"/>
    <col min="14857" max="15103" width="3.375" style="16"/>
    <col min="15104" max="15105" width="2" style="16" customWidth="1"/>
    <col min="15106" max="15106" width="12.75" style="16" customWidth="1"/>
    <col min="15107" max="15107" width="7.625" style="16" customWidth="1"/>
    <col min="15108" max="15111" width="12.25" style="16" customWidth="1"/>
    <col min="15112" max="15112" width="18.25" style="16" customWidth="1"/>
    <col min="15113" max="15359" width="3.375" style="16"/>
    <col min="15360" max="15361" width="2" style="16" customWidth="1"/>
    <col min="15362" max="15362" width="12.75" style="16" customWidth="1"/>
    <col min="15363" max="15363" width="7.625" style="16" customWidth="1"/>
    <col min="15364" max="15367" width="12.25" style="16" customWidth="1"/>
    <col min="15368" max="15368" width="18.25" style="16" customWidth="1"/>
    <col min="15369" max="15615" width="3.375" style="16"/>
    <col min="15616" max="15617" width="2" style="16" customWidth="1"/>
    <col min="15618" max="15618" width="12.75" style="16" customWidth="1"/>
    <col min="15619" max="15619" width="7.625" style="16" customWidth="1"/>
    <col min="15620" max="15623" width="12.25" style="16" customWidth="1"/>
    <col min="15624" max="15624" width="18.25" style="16" customWidth="1"/>
    <col min="15625" max="15871" width="3.375" style="16"/>
    <col min="15872" max="15873" width="2" style="16" customWidth="1"/>
    <col min="15874" max="15874" width="12.75" style="16" customWidth="1"/>
    <col min="15875" max="15875" width="7.625" style="16" customWidth="1"/>
    <col min="15876" max="15879" width="12.25" style="16" customWidth="1"/>
    <col min="15880" max="15880" width="18.25" style="16" customWidth="1"/>
    <col min="15881" max="16127" width="3.375" style="16"/>
    <col min="16128" max="16129" width="2" style="16" customWidth="1"/>
    <col min="16130" max="16130" width="12.75" style="16" customWidth="1"/>
    <col min="16131" max="16131" width="7.625" style="16" customWidth="1"/>
    <col min="16132" max="16135" width="12.25" style="16" customWidth="1"/>
    <col min="16136" max="16136" width="18.25" style="16" customWidth="1"/>
    <col min="16137" max="16384" width="3.375" style="16"/>
  </cols>
  <sheetData>
    <row r="1" spans="1:13" ht="15" hidden="1" customHeight="1" outlineLevel="1" x14ac:dyDescent="0.4">
      <c r="A1" s="190" t="s">
        <v>13</v>
      </c>
      <c r="B1" s="190"/>
      <c r="C1" s="190"/>
      <c r="D1" s="190"/>
      <c r="E1" s="190"/>
      <c r="F1" s="190"/>
      <c r="G1" s="190"/>
      <c r="H1" s="190"/>
      <c r="I1" s="190"/>
      <c r="J1" s="190"/>
      <c r="K1" s="190"/>
      <c r="L1" s="190"/>
      <c r="M1" s="190"/>
    </row>
    <row r="2" spans="1:13" ht="24" collapsed="1" x14ac:dyDescent="0.4">
      <c r="A2" s="191" t="s">
        <v>47</v>
      </c>
      <c r="B2" s="191"/>
      <c r="C2" s="191"/>
      <c r="D2" s="191"/>
      <c r="E2" s="191"/>
      <c r="F2" s="191"/>
      <c r="G2" s="191"/>
      <c r="H2" s="191"/>
      <c r="I2" s="191"/>
      <c r="J2" s="191"/>
      <c r="K2" s="191"/>
      <c r="L2" s="191"/>
      <c r="M2" s="191"/>
    </row>
    <row r="3" spans="1:13" ht="19.5" x14ac:dyDescent="0.4">
      <c r="A3" s="17" t="s">
        <v>50</v>
      </c>
      <c r="B3" s="40"/>
    </row>
    <row r="4" spans="1:13" ht="20.25" thickBot="1" x14ac:dyDescent="0.45">
      <c r="A4" s="17" t="s">
        <v>14</v>
      </c>
      <c r="H4" s="17" t="s">
        <v>15</v>
      </c>
    </row>
    <row r="5" spans="1:13" ht="20.25" thickBot="1" x14ac:dyDescent="0.45">
      <c r="A5" s="19"/>
      <c r="B5" s="20" t="s">
        <v>16</v>
      </c>
      <c r="C5" s="21">
        <v>1</v>
      </c>
      <c r="E5" s="20" t="s">
        <v>116</v>
      </c>
      <c r="F5" s="21">
        <v>0.5</v>
      </c>
      <c r="H5" s="106" t="s">
        <v>152</v>
      </c>
      <c r="J5" s="17"/>
    </row>
    <row r="6" spans="1:13" ht="8.25" customHeight="1" thickBot="1" x14ac:dyDescent="0.45"/>
    <row r="7" spans="1:13" ht="22.5" customHeight="1" x14ac:dyDescent="0.4">
      <c r="A7" s="143" t="s">
        <v>17</v>
      </c>
      <c r="B7" s="144"/>
      <c r="C7" s="147" t="s">
        <v>146</v>
      </c>
      <c r="D7" s="192" t="s">
        <v>42</v>
      </c>
      <c r="E7" s="192"/>
      <c r="F7" s="192"/>
      <c r="G7" s="192"/>
      <c r="H7" s="192"/>
      <c r="I7" s="192"/>
      <c r="J7" s="192"/>
      <c r="K7" s="192"/>
      <c r="L7" s="192"/>
      <c r="M7" s="193"/>
    </row>
    <row r="8" spans="1:13" ht="22.5" customHeight="1" thickBot="1" x14ac:dyDescent="0.45">
      <c r="A8" s="145"/>
      <c r="B8" s="146"/>
      <c r="C8" s="148"/>
      <c r="D8" s="194" t="s">
        <v>18</v>
      </c>
      <c r="E8" s="194"/>
      <c r="F8" s="194"/>
      <c r="G8" s="194"/>
      <c r="H8" s="194"/>
      <c r="I8" s="194" t="s">
        <v>19</v>
      </c>
      <c r="J8" s="194"/>
      <c r="K8" s="194"/>
      <c r="L8" s="194"/>
      <c r="M8" s="195"/>
    </row>
    <row r="9" spans="1:13" ht="22.5" customHeight="1" x14ac:dyDescent="0.4">
      <c r="A9" s="196" t="s">
        <v>45</v>
      </c>
      <c r="B9" s="199" t="s">
        <v>44</v>
      </c>
      <c r="C9" s="202">
        <f>SUM(F31,K31)</f>
        <v>5780</v>
      </c>
      <c r="D9" s="182" t="s">
        <v>20</v>
      </c>
      <c r="E9" s="181" t="s">
        <v>21</v>
      </c>
      <c r="F9" s="182" t="s">
        <v>144</v>
      </c>
      <c r="G9" s="181" t="s">
        <v>22</v>
      </c>
      <c r="H9" s="181" t="s">
        <v>145</v>
      </c>
      <c r="I9" s="182" t="s">
        <v>20</v>
      </c>
      <c r="J9" s="181" t="s">
        <v>21</v>
      </c>
      <c r="K9" s="182" t="s">
        <v>144</v>
      </c>
      <c r="L9" s="181" t="s">
        <v>23</v>
      </c>
      <c r="M9" s="181" t="s">
        <v>145</v>
      </c>
    </row>
    <row r="10" spans="1:13" ht="22.5" customHeight="1" x14ac:dyDescent="0.4">
      <c r="A10" s="197"/>
      <c r="B10" s="200"/>
      <c r="C10" s="132"/>
      <c r="D10" s="183"/>
      <c r="E10" s="156"/>
      <c r="F10" s="156"/>
      <c r="G10" s="156"/>
      <c r="H10" s="156"/>
      <c r="I10" s="183"/>
      <c r="J10" s="156"/>
      <c r="K10" s="156"/>
      <c r="L10" s="156"/>
      <c r="M10" s="156"/>
    </row>
    <row r="11" spans="1:13" ht="22.5" customHeight="1" x14ac:dyDescent="0.4">
      <c r="A11" s="197"/>
      <c r="B11" s="200"/>
      <c r="C11" s="132"/>
      <c r="D11" s="23">
        <v>1</v>
      </c>
      <c r="E11" s="22" t="s">
        <v>25</v>
      </c>
      <c r="F11" s="24">
        <v>908</v>
      </c>
      <c r="G11" s="24">
        <v>2</v>
      </c>
      <c r="H11" s="23">
        <f>IF(G11=1,F11*$C$5,F11*$F$5)</f>
        <v>454</v>
      </c>
      <c r="I11" s="23">
        <v>1</v>
      </c>
      <c r="J11" s="22" t="s">
        <v>25</v>
      </c>
      <c r="K11" s="24">
        <v>908</v>
      </c>
      <c r="L11" s="54">
        <v>2</v>
      </c>
      <c r="M11" s="39">
        <f>IF(L11=1,K11*$C$5,K11*$F$5)</f>
        <v>454</v>
      </c>
    </row>
    <row r="12" spans="1:13" ht="22.5" customHeight="1" x14ac:dyDescent="0.4">
      <c r="A12" s="197"/>
      <c r="B12" s="200"/>
      <c r="C12" s="132"/>
      <c r="D12" s="23">
        <v>2</v>
      </c>
      <c r="E12" s="22" t="s">
        <v>26</v>
      </c>
      <c r="F12" s="24">
        <v>839</v>
      </c>
      <c r="G12" s="24">
        <v>2</v>
      </c>
      <c r="H12" s="23">
        <f>IF(G12=1,F12*$C$5,F12*$F$5)</f>
        <v>419.5</v>
      </c>
      <c r="I12" s="23">
        <v>2</v>
      </c>
      <c r="J12" s="22" t="s">
        <v>26</v>
      </c>
      <c r="K12" s="24">
        <v>839</v>
      </c>
      <c r="L12" s="54">
        <v>2</v>
      </c>
      <c r="M12" s="39">
        <f>IF(L12=1,K12*$C$5,K12*$F$5)</f>
        <v>419.5</v>
      </c>
    </row>
    <row r="13" spans="1:13" ht="22.5" customHeight="1" x14ac:dyDescent="0.4">
      <c r="A13" s="197"/>
      <c r="B13" s="200"/>
      <c r="C13" s="132"/>
      <c r="D13" s="23">
        <v>3</v>
      </c>
      <c r="E13" s="22" t="s">
        <v>27</v>
      </c>
      <c r="F13" s="24">
        <v>587</v>
      </c>
      <c r="G13" s="24">
        <v>2</v>
      </c>
      <c r="H13" s="23">
        <f>IF(G13=1,F13*$C$5,F13*$F$5)</f>
        <v>293.5</v>
      </c>
      <c r="I13" s="23">
        <v>3</v>
      </c>
      <c r="J13" s="22" t="s">
        <v>27</v>
      </c>
      <c r="K13" s="24">
        <v>587</v>
      </c>
      <c r="L13" s="54">
        <v>2</v>
      </c>
      <c r="M13" s="39">
        <f>IF(L13=1,K13*$C$5,K13*$F$5)</f>
        <v>293.5</v>
      </c>
    </row>
    <row r="14" spans="1:13" ht="22.5" customHeight="1" x14ac:dyDescent="0.4">
      <c r="A14" s="197"/>
      <c r="B14" s="200"/>
      <c r="C14" s="132"/>
      <c r="D14" s="23">
        <v>4</v>
      </c>
      <c r="E14" s="22" t="s">
        <v>27</v>
      </c>
      <c r="F14" s="24">
        <v>530</v>
      </c>
      <c r="G14" s="24">
        <v>2</v>
      </c>
      <c r="H14" s="23">
        <f>IF(G14=1,F14*$C$5,F14*$F$5)</f>
        <v>265</v>
      </c>
      <c r="I14" s="23">
        <v>4</v>
      </c>
      <c r="J14" s="22" t="s">
        <v>27</v>
      </c>
      <c r="K14" s="24">
        <v>530</v>
      </c>
      <c r="L14" s="54">
        <v>2</v>
      </c>
      <c r="M14" s="39">
        <f>IF(L14=1,K14*$C$5,K14*$F$5)</f>
        <v>265</v>
      </c>
    </row>
    <row r="15" spans="1:13" ht="22.5" customHeight="1" x14ac:dyDescent="0.4">
      <c r="A15" s="197"/>
      <c r="B15" s="200"/>
      <c r="C15" s="132"/>
      <c r="D15" s="23">
        <v>5</v>
      </c>
      <c r="E15" s="22" t="s">
        <v>28</v>
      </c>
      <c r="F15" s="24">
        <v>521</v>
      </c>
      <c r="G15" s="24">
        <v>1</v>
      </c>
      <c r="H15" s="23">
        <f>IF(G15=1,F15*$C$5,F15*$F$5)</f>
        <v>521</v>
      </c>
      <c r="I15" s="23">
        <v>5</v>
      </c>
      <c r="J15" s="22" t="s">
        <v>28</v>
      </c>
      <c r="K15" s="24">
        <v>521</v>
      </c>
      <c r="L15" s="54">
        <v>1</v>
      </c>
      <c r="M15" s="39">
        <f>IF(L15=1,K15*$C$5,K15*$F$5)</f>
        <v>521</v>
      </c>
    </row>
    <row r="16" spans="1:13" ht="22.5" customHeight="1" x14ac:dyDescent="0.4">
      <c r="A16" s="197"/>
      <c r="B16" s="200"/>
      <c r="C16" s="132"/>
      <c r="D16" s="23">
        <v>6</v>
      </c>
      <c r="E16" s="22" t="s">
        <v>28</v>
      </c>
      <c r="F16" s="24">
        <v>435</v>
      </c>
      <c r="G16" s="24">
        <v>1</v>
      </c>
      <c r="H16" s="23">
        <f>IF(G16=1,F16*$C$5,F16*$F$5)</f>
        <v>435</v>
      </c>
      <c r="I16" s="23">
        <v>6</v>
      </c>
      <c r="J16" s="22" t="s">
        <v>28</v>
      </c>
      <c r="K16" s="24">
        <v>435</v>
      </c>
      <c r="L16" s="54">
        <v>1</v>
      </c>
      <c r="M16" s="39">
        <f>IF(L16=1,K16*$C$5,K16*$F$5)</f>
        <v>435</v>
      </c>
    </row>
    <row r="17" spans="1:13" ht="22.5" customHeight="1" x14ac:dyDescent="0.4">
      <c r="A17" s="197"/>
      <c r="B17" s="200"/>
      <c r="C17" s="132"/>
      <c r="D17" s="23">
        <v>7</v>
      </c>
      <c r="E17" s="22" t="s">
        <v>28</v>
      </c>
      <c r="F17" s="24">
        <v>385</v>
      </c>
      <c r="G17" s="24">
        <v>2</v>
      </c>
      <c r="H17" s="23">
        <f>IF(G17=1,F17*$C$5,F17*$F$5)</f>
        <v>192.5</v>
      </c>
      <c r="I17" s="23">
        <v>7</v>
      </c>
      <c r="J17" s="22" t="s">
        <v>28</v>
      </c>
      <c r="K17" s="24">
        <v>385</v>
      </c>
      <c r="L17" s="54">
        <v>2</v>
      </c>
      <c r="M17" s="39">
        <f>IF(L17=1,K17*$C$5,K17*$F$5)</f>
        <v>192.5</v>
      </c>
    </row>
    <row r="18" spans="1:13" ht="22.5" customHeight="1" x14ac:dyDescent="0.4">
      <c r="A18" s="197"/>
      <c r="B18" s="200"/>
      <c r="C18" s="132"/>
      <c r="D18" s="23">
        <v>8</v>
      </c>
      <c r="E18" s="22" t="s">
        <v>28</v>
      </c>
      <c r="F18" s="24">
        <v>310</v>
      </c>
      <c r="G18" s="24">
        <v>1</v>
      </c>
      <c r="H18" s="23">
        <f>IF(G18=1,F18*$C$5,F18*$F$5)</f>
        <v>310</v>
      </c>
      <c r="I18" s="23">
        <v>8</v>
      </c>
      <c r="J18" s="22" t="s">
        <v>28</v>
      </c>
      <c r="K18" s="24">
        <v>310</v>
      </c>
      <c r="L18" s="54">
        <v>1</v>
      </c>
      <c r="M18" s="39">
        <f>IF(L18=1,K18*$C$5,K18*$F$5)</f>
        <v>310</v>
      </c>
    </row>
    <row r="19" spans="1:13" s="55" customFormat="1" ht="22.5" customHeight="1" x14ac:dyDescent="0.4">
      <c r="A19" s="197"/>
      <c r="B19" s="200"/>
      <c r="C19" s="132"/>
      <c r="D19" s="52">
        <v>9</v>
      </c>
      <c r="E19" s="22"/>
      <c r="F19" s="54"/>
      <c r="G19" s="54"/>
      <c r="H19" s="52">
        <f>IF(G19=1,F19*$C$5,F19*$F$5)</f>
        <v>0</v>
      </c>
      <c r="I19" s="52">
        <v>9</v>
      </c>
      <c r="J19" s="22"/>
      <c r="K19" s="54"/>
      <c r="L19" s="54"/>
      <c r="M19" s="53">
        <f>IF(L19=1,K19*$C$5,K19*$F$5)</f>
        <v>0</v>
      </c>
    </row>
    <row r="20" spans="1:13" s="55" customFormat="1" ht="22.5" customHeight="1" x14ac:dyDescent="0.4">
      <c r="A20" s="197"/>
      <c r="B20" s="200"/>
      <c r="C20" s="132"/>
      <c r="D20" s="52">
        <v>10</v>
      </c>
      <c r="E20" s="22"/>
      <c r="F20" s="54"/>
      <c r="G20" s="54"/>
      <c r="H20" s="52">
        <f>IF(G20=1,F20*$C$5,F20*$F$5)</f>
        <v>0</v>
      </c>
      <c r="I20" s="52">
        <v>10</v>
      </c>
      <c r="J20" s="22"/>
      <c r="K20" s="54"/>
      <c r="L20" s="54"/>
      <c r="M20" s="53">
        <f>IF(L20=1,K20*$C$5,K20*$F$5)</f>
        <v>0</v>
      </c>
    </row>
    <row r="21" spans="1:13" s="55" customFormat="1" ht="22.5" customHeight="1" x14ac:dyDescent="0.4">
      <c r="A21" s="197"/>
      <c r="B21" s="200"/>
      <c r="C21" s="132"/>
      <c r="D21" s="52">
        <v>11</v>
      </c>
      <c r="E21" s="22"/>
      <c r="F21" s="54"/>
      <c r="G21" s="54"/>
      <c r="H21" s="52">
        <f>IF(G21=1,F21*$C$5,F21*$F$5)</f>
        <v>0</v>
      </c>
      <c r="I21" s="52">
        <v>11</v>
      </c>
      <c r="J21" s="22"/>
      <c r="K21" s="54"/>
      <c r="L21" s="54"/>
      <c r="M21" s="53">
        <f>IF(L21=1,K21*$C$5,K21*$F$5)</f>
        <v>0</v>
      </c>
    </row>
    <row r="22" spans="1:13" s="55" customFormat="1" ht="22.5" customHeight="1" x14ac:dyDescent="0.4">
      <c r="A22" s="197"/>
      <c r="B22" s="200"/>
      <c r="C22" s="132"/>
      <c r="D22" s="52">
        <v>12</v>
      </c>
      <c r="E22" s="22"/>
      <c r="F22" s="54"/>
      <c r="G22" s="54"/>
      <c r="H22" s="52">
        <f>IF(G22=1,F22*$C$5,F22*$F$5)</f>
        <v>0</v>
      </c>
      <c r="I22" s="52">
        <v>12</v>
      </c>
      <c r="J22" s="22"/>
      <c r="K22" s="54"/>
      <c r="L22" s="54"/>
      <c r="M22" s="53">
        <f>IF(L22=1,K22*$C$5,K22*$F$5)</f>
        <v>0</v>
      </c>
    </row>
    <row r="23" spans="1:13" s="55" customFormat="1" ht="22.5" customHeight="1" x14ac:dyDescent="0.4">
      <c r="A23" s="197"/>
      <c r="B23" s="200"/>
      <c r="C23" s="132"/>
      <c r="D23" s="52">
        <v>13</v>
      </c>
      <c r="E23" s="22"/>
      <c r="F23" s="54"/>
      <c r="G23" s="54"/>
      <c r="H23" s="52">
        <f>IF(G23=1,F23*$C$5,F23*$F$5)</f>
        <v>0</v>
      </c>
      <c r="I23" s="52">
        <v>13</v>
      </c>
      <c r="J23" s="22"/>
      <c r="K23" s="54"/>
      <c r="L23" s="54"/>
      <c r="M23" s="53">
        <f>IF(L23=1,K23*$C$5,K23*$F$5)</f>
        <v>0</v>
      </c>
    </row>
    <row r="24" spans="1:13" s="55" customFormat="1" ht="22.5" customHeight="1" x14ac:dyDescent="0.4">
      <c r="A24" s="197"/>
      <c r="B24" s="200"/>
      <c r="C24" s="132"/>
      <c r="D24" s="52">
        <v>14</v>
      </c>
      <c r="E24" s="22"/>
      <c r="F24" s="54"/>
      <c r="G24" s="54"/>
      <c r="H24" s="52">
        <f>IF(G24=1,F24*$C$5,F24*$F$5)</f>
        <v>0</v>
      </c>
      <c r="I24" s="52">
        <v>14</v>
      </c>
      <c r="J24" s="22"/>
      <c r="K24" s="54"/>
      <c r="L24" s="54"/>
      <c r="M24" s="53">
        <f>IF(L24=1,K24*$C$5,K24*$F$5)</f>
        <v>0</v>
      </c>
    </row>
    <row r="25" spans="1:13" s="55" customFormat="1" ht="22.5" customHeight="1" x14ac:dyDescent="0.4">
      <c r="A25" s="197"/>
      <c r="B25" s="200"/>
      <c r="C25" s="132"/>
      <c r="D25" s="52">
        <v>15</v>
      </c>
      <c r="E25" s="22"/>
      <c r="F25" s="54"/>
      <c r="G25" s="54"/>
      <c r="H25" s="52">
        <f>IF(G25=1,F25*$C$5,F25*$F$5)</f>
        <v>0</v>
      </c>
      <c r="I25" s="52">
        <v>15</v>
      </c>
      <c r="J25" s="22"/>
      <c r="K25" s="54"/>
      <c r="L25" s="54"/>
      <c r="M25" s="53">
        <f>IF(L25=1,K25*$C$5,K25*$F$5)</f>
        <v>0</v>
      </c>
    </row>
    <row r="26" spans="1:13" s="55" customFormat="1" ht="22.5" customHeight="1" x14ac:dyDescent="0.4">
      <c r="A26" s="197"/>
      <c r="B26" s="200"/>
      <c r="C26" s="132"/>
      <c r="D26" s="52">
        <v>16</v>
      </c>
      <c r="E26" s="22"/>
      <c r="F26" s="54"/>
      <c r="G26" s="54"/>
      <c r="H26" s="52">
        <f>IF(G26=1,F26*$C$5,F26*$F$5)</f>
        <v>0</v>
      </c>
      <c r="I26" s="52">
        <v>16</v>
      </c>
      <c r="J26" s="22"/>
      <c r="K26" s="54"/>
      <c r="L26" s="54"/>
      <c r="M26" s="53">
        <f>IF(L26=1,K26*$C$5,K26*$F$5)</f>
        <v>0</v>
      </c>
    </row>
    <row r="27" spans="1:13" s="55" customFormat="1" ht="22.5" customHeight="1" x14ac:dyDescent="0.4">
      <c r="A27" s="197"/>
      <c r="B27" s="200"/>
      <c r="C27" s="132"/>
      <c r="D27" s="52">
        <v>17</v>
      </c>
      <c r="E27" s="22"/>
      <c r="F27" s="54"/>
      <c r="G27" s="54"/>
      <c r="H27" s="52">
        <f>IF(G27=1,F27*$C$5,F27*$F$5)</f>
        <v>0</v>
      </c>
      <c r="I27" s="52">
        <v>17</v>
      </c>
      <c r="J27" s="22"/>
      <c r="K27" s="54"/>
      <c r="L27" s="54"/>
      <c r="M27" s="53">
        <f>IF(L27=1,K27*$C$5,K27*$F$5)</f>
        <v>0</v>
      </c>
    </row>
    <row r="28" spans="1:13" s="55" customFormat="1" ht="22.5" customHeight="1" x14ac:dyDescent="0.4">
      <c r="A28" s="197"/>
      <c r="B28" s="200"/>
      <c r="C28" s="132"/>
      <c r="D28" s="52">
        <v>18</v>
      </c>
      <c r="E28" s="22"/>
      <c r="F28" s="54"/>
      <c r="G28" s="54"/>
      <c r="H28" s="52">
        <f>IF(G28=1,F28*$C$5,F28*$F$5)</f>
        <v>0</v>
      </c>
      <c r="I28" s="52">
        <v>18</v>
      </c>
      <c r="J28" s="22"/>
      <c r="K28" s="54"/>
      <c r="L28" s="54"/>
      <c r="M28" s="53">
        <f>IF(L28=1,K28*$C$5,K28*$F$5)</f>
        <v>0</v>
      </c>
    </row>
    <row r="29" spans="1:13" s="55" customFormat="1" ht="22.5" customHeight="1" x14ac:dyDescent="0.4">
      <c r="A29" s="197"/>
      <c r="B29" s="200"/>
      <c r="C29" s="132"/>
      <c r="D29" s="52">
        <v>19</v>
      </c>
      <c r="E29" s="22"/>
      <c r="F29" s="54"/>
      <c r="G29" s="54"/>
      <c r="H29" s="52">
        <f>IF(G29=1,F29*$C$5,F29*$F$5)</f>
        <v>0</v>
      </c>
      <c r="I29" s="52">
        <v>19</v>
      </c>
      <c r="J29" s="22"/>
      <c r="K29" s="54"/>
      <c r="L29" s="54"/>
      <c r="M29" s="53">
        <f>IF(L29=1,K29*$C$5,K29*$F$5)</f>
        <v>0</v>
      </c>
    </row>
    <row r="30" spans="1:13" s="55" customFormat="1" ht="22.5" customHeight="1" x14ac:dyDescent="0.4">
      <c r="A30" s="197"/>
      <c r="B30" s="200"/>
      <c r="C30" s="132"/>
      <c r="D30" s="52">
        <v>20</v>
      </c>
      <c r="E30" s="22"/>
      <c r="F30" s="54"/>
      <c r="G30" s="54"/>
      <c r="H30" s="52">
        <f>IF(G30=1,F30*$C$5,F30*$F$5)</f>
        <v>0</v>
      </c>
      <c r="I30" s="52">
        <v>20</v>
      </c>
      <c r="J30" s="22"/>
      <c r="K30" s="54"/>
      <c r="L30" s="54"/>
      <c r="M30" s="53">
        <f>IF(L30=1,K30*$C$5,K30*$F$5)</f>
        <v>0</v>
      </c>
    </row>
    <row r="31" spans="1:13" ht="22.5" customHeight="1" x14ac:dyDescent="0.4">
      <c r="A31" s="197"/>
      <c r="B31" s="201"/>
      <c r="C31" s="203"/>
      <c r="D31" s="180" t="s">
        <v>29</v>
      </c>
      <c r="E31" s="180"/>
      <c r="F31" s="134">
        <f>ROUNDDOWN(SUM(H11:H30),0)</f>
        <v>2890</v>
      </c>
      <c r="G31" s="134"/>
      <c r="H31" s="134"/>
      <c r="I31" s="180" t="s">
        <v>29</v>
      </c>
      <c r="J31" s="180"/>
      <c r="K31" s="134">
        <f>ROUNDDOWN(SUM(M11:M30),0)</f>
        <v>2890</v>
      </c>
      <c r="L31" s="134"/>
      <c r="M31" s="135"/>
    </row>
    <row r="32" spans="1:13" ht="22.5" customHeight="1" x14ac:dyDescent="0.4">
      <c r="A32" s="197"/>
      <c r="B32" s="36" t="s">
        <v>30</v>
      </c>
      <c r="C32" s="23">
        <f>SUM(D32:M32)</f>
        <v>7000</v>
      </c>
      <c r="D32" s="172">
        <v>3500</v>
      </c>
      <c r="E32" s="172"/>
      <c r="F32" s="172"/>
      <c r="G32" s="172"/>
      <c r="H32" s="172"/>
      <c r="I32" s="173">
        <v>3500</v>
      </c>
      <c r="J32" s="173"/>
      <c r="K32" s="173"/>
      <c r="L32" s="173"/>
      <c r="M32" s="174"/>
    </row>
    <row r="33" spans="1:13" ht="22.5" customHeight="1" x14ac:dyDescent="0.4">
      <c r="A33" s="197"/>
      <c r="B33" s="36" t="s">
        <v>31</v>
      </c>
      <c r="C33" s="23">
        <f>SUM(D33:M33)</f>
        <v>500</v>
      </c>
      <c r="D33" s="172">
        <v>250</v>
      </c>
      <c r="E33" s="172"/>
      <c r="F33" s="172"/>
      <c r="G33" s="172"/>
      <c r="H33" s="172"/>
      <c r="I33" s="173">
        <v>250</v>
      </c>
      <c r="J33" s="173"/>
      <c r="K33" s="173"/>
      <c r="L33" s="173"/>
      <c r="M33" s="174"/>
    </row>
    <row r="34" spans="1:13" ht="22.5" customHeight="1" x14ac:dyDescent="0.4">
      <c r="A34" s="197"/>
      <c r="B34" s="36" t="s">
        <v>32</v>
      </c>
      <c r="C34" s="23">
        <f>SUM(D34:M34)</f>
        <v>0</v>
      </c>
      <c r="D34" s="175">
        <v>0</v>
      </c>
      <c r="E34" s="176"/>
      <c r="F34" s="176"/>
      <c r="G34" s="176"/>
      <c r="H34" s="176"/>
      <c r="I34" s="177">
        <v>0</v>
      </c>
      <c r="J34" s="178"/>
      <c r="K34" s="178"/>
      <c r="L34" s="178"/>
      <c r="M34" s="179"/>
    </row>
    <row r="35" spans="1:13" ht="22.5" customHeight="1" x14ac:dyDescent="0.4">
      <c r="A35" s="197"/>
      <c r="B35" s="37" t="s">
        <v>33</v>
      </c>
      <c r="C35" s="23">
        <f>SUM(D35:M35)</f>
        <v>0</v>
      </c>
      <c r="D35" s="158">
        <v>0</v>
      </c>
      <c r="E35" s="159"/>
      <c r="F35" s="159"/>
      <c r="G35" s="159"/>
      <c r="H35" s="159"/>
      <c r="I35" s="160">
        <v>0</v>
      </c>
      <c r="J35" s="161"/>
      <c r="K35" s="161"/>
      <c r="L35" s="161"/>
      <c r="M35" s="162"/>
    </row>
    <row r="36" spans="1:13" ht="22.5" customHeight="1" thickBot="1" x14ac:dyDescent="0.45">
      <c r="A36" s="197"/>
      <c r="B36" s="38" t="s">
        <v>34</v>
      </c>
      <c r="C36" s="25">
        <f>SUM(D36:M36)</f>
        <v>0</v>
      </c>
      <c r="D36" s="163">
        <v>0</v>
      </c>
      <c r="E36" s="164"/>
      <c r="F36" s="164"/>
      <c r="G36" s="164"/>
      <c r="H36" s="164"/>
      <c r="I36" s="165">
        <v>0</v>
      </c>
      <c r="J36" s="166"/>
      <c r="K36" s="166"/>
      <c r="L36" s="166"/>
      <c r="M36" s="167"/>
    </row>
    <row r="37" spans="1:13" ht="22.5" customHeight="1" thickTop="1" thickBot="1" x14ac:dyDescent="0.45">
      <c r="A37" s="198"/>
      <c r="B37" s="35" t="s">
        <v>46</v>
      </c>
      <c r="C37" s="26">
        <f>SUM(C9:C36)</f>
        <v>13280</v>
      </c>
      <c r="D37" s="168">
        <f>SUM(F31,D32:H36)</f>
        <v>6640</v>
      </c>
      <c r="E37" s="169"/>
      <c r="F37" s="169"/>
      <c r="G37" s="169"/>
      <c r="H37" s="170"/>
      <c r="I37" s="168">
        <f>SUM(K31,I32:M36)</f>
        <v>6640</v>
      </c>
      <c r="J37" s="169"/>
      <c r="K37" s="169"/>
      <c r="L37" s="169"/>
      <c r="M37" s="171"/>
    </row>
    <row r="38" spans="1:13" s="31" customFormat="1" ht="22.5" customHeight="1" x14ac:dyDescent="0.4">
      <c r="A38" s="184" t="s">
        <v>43</v>
      </c>
      <c r="B38" s="42" t="s">
        <v>53</v>
      </c>
      <c r="C38" s="43">
        <f>SUM(D38:M38)</f>
        <v>22400</v>
      </c>
      <c r="D38" s="205">
        <v>11000</v>
      </c>
      <c r="E38" s="206"/>
      <c r="F38" s="206"/>
      <c r="G38" s="206"/>
      <c r="H38" s="215"/>
      <c r="I38" s="205">
        <v>11400</v>
      </c>
      <c r="J38" s="206"/>
      <c r="K38" s="206"/>
      <c r="L38" s="206"/>
      <c r="M38" s="207"/>
    </row>
    <row r="39" spans="1:13" s="31" customFormat="1" ht="22.5" customHeight="1" thickBot="1" x14ac:dyDescent="0.45">
      <c r="A39" s="185"/>
      <c r="B39" s="44" t="s">
        <v>40</v>
      </c>
      <c r="C39" s="45">
        <f>SUM(D39:M39)</f>
        <v>0</v>
      </c>
      <c r="D39" s="208">
        <v>0</v>
      </c>
      <c r="E39" s="209"/>
      <c r="F39" s="209"/>
      <c r="G39" s="209"/>
      <c r="H39" s="216"/>
      <c r="I39" s="208">
        <v>0</v>
      </c>
      <c r="J39" s="209"/>
      <c r="K39" s="209"/>
      <c r="L39" s="209"/>
      <c r="M39" s="210"/>
    </row>
    <row r="40" spans="1:13" s="31" customFormat="1" ht="22.5" customHeight="1" thickTop="1" thickBot="1" x14ac:dyDescent="0.45">
      <c r="A40" s="185"/>
      <c r="B40" s="46" t="s">
        <v>41</v>
      </c>
      <c r="C40" s="47">
        <f>SUM(C38:C39)</f>
        <v>22400</v>
      </c>
      <c r="D40" s="211">
        <f>SUM(D38:H39)</f>
        <v>11000</v>
      </c>
      <c r="E40" s="212"/>
      <c r="F40" s="212"/>
      <c r="G40" s="212"/>
      <c r="H40" s="213"/>
      <c r="I40" s="211">
        <f>SUM(I38:M39)</f>
        <v>11400</v>
      </c>
      <c r="J40" s="212"/>
      <c r="K40" s="212"/>
      <c r="L40" s="212"/>
      <c r="M40" s="214"/>
    </row>
    <row r="41" spans="1:13" s="31" customFormat="1" ht="22.5" customHeight="1" thickTop="1" thickBot="1" x14ac:dyDescent="0.45">
      <c r="A41" s="186"/>
      <c r="B41" s="48" t="s">
        <v>54</v>
      </c>
      <c r="C41" s="49">
        <f>SUM(D41:M41)</f>
        <v>2200</v>
      </c>
      <c r="D41" s="187">
        <v>1100</v>
      </c>
      <c r="E41" s="188"/>
      <c r="F41" s="188"/>
      <c r="G41" s="188"/>
      <c r="H41" s="189"/>
      <c r="I41" s="187">
        <v>1100</v>
      </c>
      <c r="J41" s="188"/>
      <c r="K41" s="188"/>
      <c r="L41" s="188"/>
      <c r="M41" s="204"/>
    </row>
    <row r="42" spans="1:13" ht="8.25" customHeight="1" x14ac:dyDescent="0.4"/>
    <row r="43" spans="1:13" ht="19.5" x14ac:dyDescent="0.4">
      <c r="A43" s="17" t="s">
        <v>35</v>
      </c>
    </row>
    <row r="44" spans="1:13" ht="20.25" thickBot="1" x14ac:dyDescent="0.45">
      <c r="A44" s="17" t="s">
        <v>36</v>
      </c>
      <c r="H44" s="17" t="s">
        <v>15</v>
      </c>
    </row>
    <row r="45" spans="1:13" ht="20.25" thickBot="1" x14ac:dyDescent="0.45">
      <c r="B45" s="17" t="s">
        <v>37</v>
      </c>
      <c r="C45" s="27">
        <v>10</v>
      </c>
      <c r="D45" s="20" t="s">
        <v>51</v>
      </c>
      <c r="E45" s="16"/>
      <c r="H45" s="106" t="s">
        <v>152</v>
      </c>
      <c r="L45" s="28"/>
    </row>
    <row r="46" spans="1:13" ht="7.5" customHeight="1" thickBot="1" x14ac:dyDescent="0.45">
      <c r="B46" s="17"/>
      <c r="C46" s="29"/>
      <c r="D46" s="18"/>
    </row>
    <row r="47" spans="1:13" ht="22.5" customHeight="1" x14ac:dyDescent="0.4">
      <c r="A47" s="143" t="s">
        <v>17</v>
      </c>
      <c r="B47" s="144"/>
      <c r="C47" s="147" t="s">
        <v>147</v>
      </c>
      <c r="D47" s="149" t="s">
        <v>38</v>
      </c>
      <c r="E47" s="150"/>
      <c r="F47" s="150"/>
      <c r="G47" s="150"/>
      <c r="H47" s="150"/>
      <c r="I47" s="150"/>
      <c r="J47" s="150"/>
      <c r="K47" s="150"/>
      <c r="L47" s="150"/>
      <c r="M47" s="151"/>
    </row>
    <row r="48" spans="1:13" ht="22.5" customHeight="1" x14ac:dyDescent="0.4">
      <c r="A48" s="145"/>
      <c r="B48" s="146"/>
      <c r="C48" s="148"/>
      <c r="D48" s="152" t="s">
        <v>121</v>
      </c>
      <c r="E48" s="152"/>
      <c r="F48" s="152"/>
      <c r="G48" s="152"/>
      <c r="H48" s="152"/>
      <c r="I48" s="153" t="s">
        <v>122</v>
      </c>
      <c r="J48" s="154"/>
      <c r="K48" s="154"/>
      <c r="L48" s="154"/>
      <c r="M48" s="155"/>
    </row>
    <row r="49" spans="1:13" ht="55.5" customHeight="1" x14ac:dyDescent="0.4">
      <c r="A49" s="145"/>
      <c r="B49" s="146"/>
      <c r="C49" s="148"/>
      <c r="D49" s="32" t="s">
        <v>20</v>
      </c>
      <c r="E49" s="33" t="s">
        <v>123</v>
      </c>
      <c r="F49" s="41" t="s">
        <v>148</v>
      </c>
      <c r="G49" s="156" t="s">
        <v>145</v>
      </c>
      <c r="H49" s="156"/>
      <c r="I49" s="34" t="s">
        <v>20</v>
      </c>
      <c r="J49" s="33" t="s">
        <v>123</v>
      </c>
      <c r="K49" s="41" t="s">
        <v>148</v>
      </c>
      <c r="L49" s="156" t="s">
        <v>145</v>
      </c>
      <c r="M49" s="157"/>
    </row>
    <row r="50" spans="1:13" ht="22.5" customHeight="1" x14ac:dyDescent="0.4">
      <c r="A50" s="125" t="s">
        <v>24</v>
      </c>
      <c r="B50" s="126"/>
      <c r="C50" s="131">
        <f>SUM(F52,K52)</f>
        <v>1855</v>
      </c>
      <c r="D50" s="30">
        <v>1</v>
      </c>
      <c r="E50" s="22" t="s">
        <v>48</v>
      </c>
      <c r="F50" s="24">
        <v>649</v>
      </c>
      <c r="G50" s="134">
        <f>F50</f>
        <v>649</v>
      </c>
      <c r="H50" s="134"/>
      <c r="I50" s="23">
        <v>1</v>
      </c>
      <c r="J50" s="22" t="s">
        <v>48</v>
      </c>
      <c r="K50" s="24">
        <v>649</v>
      </c>
      <c r="L50" s="134">
        <f>K50</f>
        <v>649</v>
      </c>
      <c r="M50" s="135"/>
    </row>
    <row r="51" spans="1:13" ht="22.5" customHeight="1" x14ac:dyDescent="0.4">
      <c r="A51" s="127"/>
      <c r="B51" s="128"/>
      <c r="C51" s="132"/>
      <c r="D51" s="23">
        <v>2</v>
      </c>
      <c r="E51" s="22" t="s">
        <v>49</v>
      </c>
      <c r="F51" s="24">
        <v>557</v>
      </c>
      <c r="G51" s="134">
        <f>F51</f>
        <v>557</v>
      </c>
      <c r="H51" s="134"/>
      <c r="I51" s="23">
        <v>2</v>
      </c>
      <c r="J51" s="22"/>
      <c r="K51" s="24"/>
      <c r="L51" s="134">
        <f>K51</f>
        <v>0</v>
      </c>
      <c r="M51" s="135"/>
    </row>
    <row r="52" spans="1:13" ht="22.5" customHeight="1" thickBot="1" x14ac:dyDescent="0.45">
      <c r="A52" s="129"/>
      <c r="B52" s="130"/>
      <c r="C52" s="133"/>
      <c r="D52" s="136" t="s">
        <v>29</v>
      </c>
      <c r="E52" s="136"/>
      <c r="F52" s="137">
        <f>SUM(G50:H51)</f>
        <v>1206</v>
      </c>
      <c r="G52" s="138"/>
      <c r="H52" s="139"/>
      <c r="I52" s="140" t="s">
        <v>29</v>
      </c>
      <c r="J52" s="141"/>
      <c r="K52" s="137">
        <f>SUM(L50:M51)</f>
        <v>649</v>
      </c>
      <c r="L52" s="138"/>
      <c r="M52" s="142"/>
    </row>
  </sheetData>
  <mergeCells count="62">
    <mergeCell ref="I41:M41"/>
    <mergeCell ref="I38:M38"/>
    <mergeCell ref="I39:M39"/>
    <mergeCell ref="D40:H40"/>
    <mergeCell ref="I40:M40"/>
    <mergeCell ref="D38:H38"/>
    <mergeCell ref="D39:H39"/>
    <mergeCell ref="A38:A41"/>
    <mergeCell ref="D41:H41"/>
    <mergeCell ref="A1:M1"/>
    <mergeCell ref="A2:M2"/>
    <mergeCell ref="D7:M7"/>
    <mergeCell ref="D8:H8"/>
    <mergeCell ref="I8:M8"/>
    <mergeCell ref="D9:D10"/>
    <mergeCell ref="E9:E10"/>
    <mergeCell ref="F9:F10"/>
    <mergeCell ref="A7:B8"/>
    <mergeCell ref="C7:C8"/>
    <mergeCell ref="A9:A37"/>
    <mergeCell ref="B9:B31"/>
    <mergeCell ref="C9:C31"/>
    <mergeCell ref="M9:M10"/>
    <mergeCell ref="D31:E31"/>
    <mergeCell ref="F31:H31"/>
    <mergeCell ref="I31:J31"/>
    <mergeCell ref="K31:M31"/>
    <mergeCell ref="G9:G10"/>
    <mergeCell ref="H9:H10"/>
    <mergeCell ref="I9:I10"/>
    <mergeCell ref="J9:J10"/>
    <mergeCell ref="K9:K10"/>
    <mergeCell ref="L9:L10"/>
    <mergeCell ref="D32:H32"/>
    <mergeCell ref="I32:M32"/>
    <mergeCell ref="D33:H33"/>
    <mergeCell ref="I33:M33"/>
    <mergeCell ref="D34:H34"/>
    <mergeCell ref="I34:M34"/>
    <mergeCell ref="D35:H35"/>
    <mergeCell ref="I35:M35"/>
    <mergeCell ref="D36:H36"/>
    <mergeCell ref="I36:M36"/>
    <mergeCell ref="D37:H37"/>
    <mergeCell ref="I37:M37"/>
    <mergeCell ref="A47:B49"/>
    <mergeCell ref="C47:C49"/>
    <mergeCell ref="D47:M47"/>
    <mergeCell ref="D48:H48"/>
    <mergeCell ref="I48:M48"/>
    <mergeCell ref="G49:H49"/>
    <mergeCell ref="L49:M49"/>
    <mergeCell ref="A50:B52"/>
    <mergeCell ref="C50:C52"/>
    <mergeCell ref="G50:H50"/>
    <mergeCell ref="L50:M50"/>
    <mergeCell ref="G51:H51"/>
    <mergeCell ref="L51:M51"/>
    <mergeCell ref="D52:E52"/>
    <mergeCell ref="F52:H52"/>
    <mergeCell ref="I52:J52"/>
    <mergeCell ref="K52:M52"/>
  </mergeCells>
  <phoneticPr fontId="4"/>
  <dataValidations count="1">
    <dataValidation type="list" allowBlank="1" showInputMessage="1" showErrorMessage="1" sqref="G11:G30 L11:L30" xr:uid="{2021528D-C56C-4998-A29B-2912EB2D330A}">
      <formula1>"１,２"</formula1>
    </dataValidation>
  </dataValidations>
  <printOptions horizontalCentered="1" verticalCentered="1"/>
  <pageMargins left="0.19685039370078741" right="0.19685039370078741" top="0.39370078740157483" bottom="0.39370078740157483" header="0.27559055118110237"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3E39-74B6-42B4-ABE4-4C00AF23FDAA}">
  <sheetPr codeName="Sheet2">
    <pageSetUpPr fitToPage="1"/>
  </sheetPr>
  <dimension ref="A1:AC31"/>
  <sheetViews>
    <sheetView view="pageBreakPreview" topLeftCell="A2" zoomScale="60" zoomScaleNormal="84" workbookViewId="0">
      <selection activeCell="A2" sqref="A2:Q2"/>
    </sheetView>
  </sheetViews>
  <sheetFormatPr defaultRowHeight="18.75" outlineLevelRow="1" x14ac:dyDescent="0.4"/>
  <cols>
    <col min="1" max="1" width="16.625" style="64" customWidth="1"/>
    <col min="2" max="2" width="15.75" style="64" customWidth="1"/>
    <col min="3" max="3" width="14.5" style="64" bestFit="1" customWidth="1"/>
    <col min="4" max="5" width="4.75" style="64" customWidth="1"/>
    <col min="6" max="16" width="11.25" style="64" customWidth="1"/>
    <col min="17" max="17" width="9" style="64" customWidth="1"/>
    <col min="18" max="18" width="0" style="64" hidden="1" customWidth="1"/>
    <col min="19" max="19" width="27.625" style="64" bestFit="1" customWidth="1"/>
    <col min="20" max="29" width="15.125" style="64" bestFit="1" customWidth="1"/>
    <col min="30" max="16384" width="9" style="64"/>
  </cols>
  <sheetData>
    <row r="1" spans="1:29" ht="16.5" hidden="1" customHeight="1" outlineLevel="1" x14ac:dyDescent="0.4">
      <c r="A1" s="242" t="s">
        <v>13</v>
      </c>
      <c r="B1" s="242"/>
      <c r="C1" s="242"/>
      <c r="D1" s="242"/>
      <c r="E1" s="242"/>
      <c r="F1" s="242"/>
      <c r="G1" s="242"/>
      <c r="H1" s="242"/>
      <c r="I1" s="242"/>
      <c r="J1" s="242"/>
      <c r="K1" s="242"/>
      <c r="L1" s="242"/>
      <c r="M1" s="242"/>
      <c r="N1" s="242"/>
      <c r="O1" s="242"/>
      <c r="P1" s="242"/>
      <c r="Q1" s="242"/>
    </row>
    <row r="2" spans="1:29" ht="24" customHeight="1" collapsed="1" x14ac:dyDescent="0.4">
      <c r="A2" s="251" t="s">
        <v>52</v>
      </c>
      <c r="B2" s="251"/>
      <c r="C2" s="251"/>
      <c r="D2" s="251"/>
      <c r="E2" s="251"/>
      <c r="F2" s="251"/>
      <c r="G2" s="251"/>
      <c r="H2" s="251"/>
      <c r="I2" s="251"/>
      <c r="J2" s="251"/>
      <c r="K2" s="251"/>
      <c r="L2" s="251"/>
      <c r="M2" s="251"/>
      <c r="N2" s="251"/>
      <c r="O2" s="251"/>
      <c r="P2" s="251"/>
      <c r="Q2" s="251"/>
    </row>
    <row r="3" spans="1:29" ht="30" customHeight="1" x14ac:dyDescent="0.4">
      <c r="A3" s="3" t="s">
        <v>136</v>
      </c>
      <c r="B3" s="1"/>
      <c r="C3" s="1"/>
      <c r="D3" s="1"/>
      <c r="E3" s="1"/>
      <c r="F3" s="1"/>
      <c r="G3" s="1"/>
      <c r="H3" s="1"/>
      <c r="I3" s="1"/>
      <c r="J3" s="1"/>
      <c r="K3" s="1"/>
      <c r="L3" s="1"/>
      <c r="M3" s="1"/>
      <c r="N3" s="1"/>
      <c r="O3" s="1"/>
      <c r="P3" s="1"/>
    </row>
    <row r="4" spans="1:29" ht="30" customHeight="1" thickBot="1" x14ac:dyDescent="0.45">
      <c r="A4" s="2" t="s">
        <v>0</v>
      </c>
      <c r="B4" s="3"/>
      <c r="C4" s="3"/>
      <c r="D4" s="3"/>
      <c r="E4" s="3"/>
      <c r="F4" s="1"/>
      <c r="G4" s="1"/>
      <c r="H4" s="1"/>
      <c r="I4" s="1"/>
      <c r="J4" s="1"/>
      <c r="K4" s="1"/>
      <c r="L4" s="1"/>
      <c r="M4" s="1"/>
      <c r="N4" s="1"/>
      <c r="O4" s="1"/>
      <c r="P4" s="1"/>
    </row>
    <row r="5" spans="1:29" ht="30" customHeight="1" thickBot="1" x14ac:dyDescent="0.45">
      <c r="A5" s="3"/>
      <c r="B5" s="3" t="s">
        <v>1</v>
      </c>
      <c r="C5" s="98">
        <v>550</v>
      </c>
      <c r="D5" s="95" t="s">
        <v>63</v>
      </c>
      <c r="E5" s="3"/>
      <c r="G5" s="3"/>
      <c r="H5" s="1"/>
      <c r="J5" s="3"/>
      <c r="K5" s="3" t="s">
        <v>2</v>
      </c>
      <c r="N5" s="4" t="s">
        <v>3</v>
      </c>
      <c r="O5" s="5">
        <v>0.16</v>
      </c>
      <c r="P5" s="6"/>
    </row>
    <row r="6" spans="1:29" ht="30" customHeight="1" thickBot="1" x14ac:dyDescent="0.45">
      <c r="A6" s="3"/>
      <c r="B6" s="3" t="s">
        <v>4</v>
      </c>
      <c r="C6" s="98">
        <v>200</v>
      </c>
      <c r="D6" s="95" t="s">
        <v>63</v>
      </c>
      <c r="E6" s="3"/>
      <c r="G6" s="3"/>
      <c r="H6" s="1"/>
      <c r="J6" s="3"/>
      <c r="K6" s="3" t="s">
        <v>120</v>
      </c>
      <c r="N6" s="4" t="s">
        <v>3</v>
      </c>
      <c r="O6" s="7">
        <v>0.12</v>
      </c>
      <c r="P6" s="8" t="s">
        <v>5</v>
      </c>
    </row>
    <row r="7" spans="1:29" ht="30" customHeight="1" x14ac:dyDescent="0.4">
      <c r="A7" s="1"/>
      <c r="B7" s="63" t="s">
        <v>129</v>
      </c>
      <c r="C7" s="1"/>
      <c r="D7" s="1"/>
      <c r="E7" s="1"/>
      <c r="F7" s="1"/>
      <c r="G7" s="1"/>
      <c r="H7" s="1"/>
      <c r="I7" s="1"/>
      <c r="J7" s="1"/>
      <c r="K7" s="1"/>
      <c r="L7" s="1"/>
      <c r="M7" s="1"/>
      <c r="N7" s="1"/>
      <c r="O7" s="1"/>
      <c r="P7" s="1"/>
    </row>
    <row r="8" spans="1:29" ht="30" customHeight="1" thickBot="1" x14ac:dyDescent="0.45">
      <c r="A8" s="1" t="s">
        <v>89</v>
      </c>
      <c r="B8" s="63"/>
      <c r="C8" s="1"/>
      <c r="D8" s="86"/>
      <c r="E8" s="86"/>
      <c r="F8" s="1"/>
      <c r="G8" s="1"/>
      <c r="H8" s="1"/>
      <c r="I8" s="1"/>
      <c r="J8" s="1"/>
      <c r="K8" s="1"/>
      <c r="L8" s="1"/>
      <c r="M8" s="1"/>
      <c r="N8" s="1"/>
      <c r="O8" s="1"/>
      <c r="P8" s="1"/>
    </row>
    <row r="9" spans="1:29" ht="30" customHeight="1" thickBot="1" x14ac:dyDescent="0.45">
      <c r="A9" s="1"/>
      <c r="B9" s="3" t="s">
        <v>92</v>
      </c>
      <c r="C9" s="90">
        <f>COUNTIF(収支計画書!$G$11:$G$30,1)+COUNTIF(収支計画書!$L$11:$L$30,1)</f>
        <v>6</v>
      </c>
      <c r="D9" s="95" t="s">
        <v>87</v>
      </c>
      <c r="E9" s="1"/>
      <c r="F9" s="1"/>
      <c r="G9" s="1"/>
      <c r="H9" s="1"/>
      <c r="I9" s="1"/>
      <c r="J9" s="1"/>
      <c r="K9" s="1"/>
      <c r="L9" s="1"/>
      <c r="M9" s="1"/>
      <c r="N9" s="1"/>
      <c r="O9" s="1"/>
      <c r="P9" s="1"/>
    </row>
    <row r="10" spans="1:29" ht="30" customHeight="1" thickBot="1" x14ac:dyDescent="0.45">
      <c r="A10" s="1"/>
      <c r="B10" s="3" t="s">
        <v>88</v>
      </c>
      <c r="C10" s="90">
        <f>COUNTIF(収支計画書!$G$11:$G$30,2)+COUNTIF(収支計画書!$L$11:$L$30,2)</f>
        <v>10</v>
      </c>
      <c r="D10" s="95" t="s">
        <v>87</v>
      </c>
      <c r="E10" s="1"/>
      <c r="F10" s="1"/>
      <c r="G10" s="1"/>
      <c r="H10" s="1"/>
      <c r="I10" s="1"/>
      <c r="J10" s="1"/>
      <c r="K10" s="1"/>
      <c r="L10" s="1"/>
      <c r="M10" s="1"/>
      <c r="N10" s="1"/>
      <c r="O10" s="1"/>
      <c r="P10" s="1"/>
    </row>
    <row r="11" spans="1:29" ht="30" customHeight="1" x14ac:dyDescent="0.4">
      <c r="A11" s="1"/>
      <c r="B11" s="63" t="s">
        <v>153</v>
      </c>
      <c r="C11" s="1"/>
      <c r="D11" s="1"/>
      <c r="E11" s="1"/>
      <c r="F11" s="1"/>
      <c r="G11" s="1"/>
      <c r="H11" s="1"/>
      <c r="I11" s="1"/>
      <c r="J11" s="1"/>
      <c r="K11" s="1"/>
      <c r="L11" s="1"/>
      <c r="M11" s="1"/>
      <c r="N11" s="1"/>
      <c r="O11" s="1"/>
      <c r="P11" s="1"/>
    </row>
    <row r="12" spans="1:29" ht="30" customHeight="1" x14ac:dyDescent="0.4">
      <c r="A12" s="1"/>
      <c r="B12" s="63" t="s">
        <v>130</v>
      </c>
      <c r="C12" s="1"/>
      <c r="D12" s="1"/>
      <c r="E12" s="1"/>
      <c r="F12" s="1"/>
      <c r="G12" s="1"/>
      <c r="H12" s="1"/>
      <c r="I12" s="1"/>
      <c r="J12" s="1"/>
      <c r="L12" s="1"/>
      <c r="M12" s="1"/>
      <c r="N12" s="1"/>
      <c r="O12" s="1"/>
      <c r="P12" s="1"/>
    </row>
    <row r="13" spans="1:29" ht="30" customHeight="1" thickBot="1" x14ac:dyDescent="0.45">
      <c r="A13" s="1" t="s">
        <v>86</v>
      </c>
      <c r="B13" s="9"/>
      <c r="C13" s="1"/>
      <c r="D13" s="1"/>
      <c r="E13" s="1"/>
      <c r="F13" s="1"/>
      <c r="G13" s="1"/>
      <c r="H13" s="1"/>
      <c r="I13" s="1"/>
      <c r="J13" s="1"/>
      <c r="K13" s="1"/>
      <c r="L13" s="1"/>
      <c r="M13" s="1"/>
      <c r="N13" s="1"/>
      <c r="O13" s="1"/>
      <c r="P13" s="1"/>
    </row>
    <row r="14" spans="1:29" ht="30" customHeight="1" x14ac:dyDescent="0.4">
      <c r="A14" s="56" t="s">
        <v>8</v>
      </c>
      <c r="B14" s="1"/>
      <c r="C14" s="1"/>
      <c r="D14" s="1"/>
      <c r="E14" s="1"/>
      <c r="F14" s="257" t="s">
        <v>138</v>
      </c>
      <c r="G14" s="258"/>
      <c r="H14" s="258"/>
      <c r="I14" s="258"/>
      <c r="J14" s="258"/>
      <c r="K14" s="258"/>
      <c r="L14" s="258"/>
      <c r="M14" s="258"/>
      <c r="N14" s="259"/>
      <c r="O14" s="107" t="s">
        <v>139</v>
      </c>
      <c r="P14" s="255" t="s">
        <v>7</v>
      </c>
    </row>
    <row r="15" spans="1:29" ht="30" customHeight="1" thickBot="1" x14ac:dyDescent="0.45">
      <c r="A15" s="56" t="s">
        <v>62</v>
      </c>
      <c r="B15" s="1"/>
      <c r="C15" s="1"/>
      <c r="D15" s="1"/>
      <c r="E15" s="1"/>
      <c r="F15" s="111" t="s">
        <v>55</v>
      </c>
      <c r="G15" s="112" t="s">
        <v>56</v>
      </c>
      <c r="H15" s="112" t="s">
        <v>57</v>
      </c>
      <c r="I15" s="10" t="s">
        <v>58</v>
      </c>
      <c r="J15" s="10" t="s">
        <v>59</v>
      </c>
      <c r="K15" s="10" t="s">
        <v>60</v>
      </c>
      <c r="L15" s="10" t="s">
        <v>61</v>
      </c>
      <c r="M15" s="10" t="s">
        <v>9</v>
      </c>
      <c r="N15" s="10" t="s">
        <v>10</v>
      </c>
      <c r="O15" s="10" t="s">
        <v>124</v>
      </c>
      <c r="P15" s="256"/>
      <c r="S15" s="67" t="s">
        <v>75</v>
      </c>
      <c r="T15" s="67" t="s">
        <v>66</v>
      </c>
      <c r="U15" s="67" t="s">
        <v>67</v>
      </c>
      <c r="V15" s="67" t="s">
        <v>68</v>
      </c>
      <c r="W15" s="67" t="s">
        <v>69</v>
      </c>
      <c r="X15" s="67" t="s">
        <v>70</v>
      </c>
      <c r="Y15" s="67" t="s">
        <v>71</v>
      </c>
      <c r="Z15" s="67" t="s">
        <v>72</v>
      </c>
      <c r="AA15" s="67" t="s">
        <v>96</v>
      </c>
      <c r="AB15" s="67" t="s">
        <v>97</v>
      </c>
      <c r="AC15" s="67" t="s">
        <v>98</v>
      </c>
    </row>
    <row r="16" spans="1:29" ht="30" customHeight="1" x14ac:dyDescent="0.4">
      <c r="A16" s="252" t="s">
        <v>126</v>
      </c>
      <c r="B16" s="253"/>
      <c r="C16" s="253"/>
      <c r="D16" s="253"/>
      <c r="E16" s="254"/>
      <c r="F16" s="113"/>
      <c r="G16" s="113"/>
      <c r="H16" s="113"/>
      <c r="I16" s="99">
        <v>100</v>
      </c>
      <c r="J16" s="99">
        <v>100</v>
      </c>
      <c r="K16" s="99">
        <v>100</v>
      </c>
      <c r="L16" s="99">
        <v>100</v>
      </c>
      <c r="M16" s="99">
        <v>100</v>
      </c>
      <c r="N16" s="99">
        <v>100</v>
      </c>
      <c r="O16" s="99">
        <v>100</v>
      </c>
      <c r="P16" s="11">
        <f>SUM(I16:O16)</f>
        <v>700</v>
      </c>
      <c r="S16" s="67"/>
      <c r="T16" s="67" t="s">
        <v>95</v>
      </c>
      <c r="U16" s="67" t="s">
        <v>95</v>
      </c>
      <c r="V16" s="67" t="s">
        <v>95</v>
      </c>
      <c r="W16" s="67" t="s">
        <v>95</v>
      </c>
      <c r="X16" s="67" t="s">
        <v>95</v>
      </c>
      <c r="Y16" s="67" t="s">
        <v>95</v>
      </c>
      <c r="Z16" s="67" t="s">
        <v>95</v>
      </c>
      <c r="AA16" s="67" t="s">
        <v>95</v>
      </c>
      <c r="AB16" s="67" t="s">
        <v>95</v>
      </c>
      <c r="AC16" s="67" t="s">
        <v>95</v>
      </c>
    </row>
    <row r="17" spans="1:29" ht="30" customHeight="1" x14ac:dyDescent="0.4">
      <c r="A17" s="263" t="s">
        <v>11</v>
      </c>
      <c r="B17" s="262" t="s">
        <v>80</v>
      </c>
      <c r="C17" s="230" t="s">
        <v>1</v>
      </c>
      <c r="D17" s="231"/>
      <c r="E17" s="232"/>
      <c r="F17" s="113"/>
      <c r="G17" s="113"/>
      <c r="H17" s="113"/>
      <c r="I17" s="99">
        <v>1</v>
      </c>
      <c r="J17" s="99">
        <v>1</v>
      </c>
      <c r="K17" s="99">
        <v>1</v>
      </c>
      <c r="L17" s="99">
        <v>1</v>
      </c>
      <c r="M17" s="99">
        <v>1</v>
      </c>
      <c r="N17" s="99">
        <v>1</v>
      </c>
      <c r="O17" s="99">
        <v>1</v>
      </c>
      <c r="P17" s="12">
        <f>SUM(I17:O17)</f>
        <v>7</v>
      </c>
      <c r="S17" s="67" t="s">
        <v>73</v>
      </c>
      <c r="T17" s="68">
        <f>F17</f>
        <v>0</v>
      </c>
      <c r="U17" s="68">
        <f t="shared" ref="U17:AC18" si="0">T17+G17</f>
        <v>0</v>
      </c>
      <c r="V17" s="68">
        <f t="shared" si="0"/>
        <v>0</v>
      </c>
      <c r="W17" s="68">
        <f t="shared" si="0"/>
        <v>1</v>
      </c>
      <c r="X17" s="68">
        <f t="shared" si="0"/>
        <v>2</v>
      </c>
      <c r="Y17" s="68">
        <f t="shared" si="0"/>
        <v>3</v>
      </c>
      <c r="Z17" s="68">
        <f t="shared" si="0"/>
        <v>4</v>
      </c>
      <c r="AA17" s="68">
        <f t="shared" si="0"/>
        <v>5</v>
      </c>
      <c r="AB17" s="68">
        <f t="shared" si="0"/>
        <v>6</v>
      </c>
      <c r="AC17" s="68">
        <f t="shared" si="0"/>
        <v>7</v>
      </c>
    </row>
    <row r="18" spans="1:29" ht="30" customHeight="1" x14ac:dyDescent="0.4">
      <c r="A18" s="223"/>
      <c r="B18" s="237"/>
      <c r="C18" s="230" t="s">
        <v>4</v>
      </c>
      <c r="D18" s="231"/>
      <c r="E18" s="232"/>
      <c r="F18" s="113"/>
      <c r="G18" s="113"/>
      <c r="H18" s="113"/>
      <c r="I18" s="99">
        <v>1</v>
      </c>
      <c r="J18" s="99">
        <v>1</v>
      </c>
      <c r="K18" s="99">
        <v>1</v>
      </c>
      <c r="L18" s="99">
        <v>1</v>
      </c>
      <c r="M18" s="99">
        <v>1</v>
      </c>
      <c r="N18" s="99">
        <v>1</v>
      </c>
      <c r="O18" s="99">
        <v>1</v>
      </c>
      <c r="P18" s="12">
        <f>SUM(I18:O18)</f>
        <v>7</v>
      </c>
      <c r="S18" s="67" t="s">
        <v>76</v>
      </c>
      <c r="T18" s="68">
        <f>F18</f>
        <v>0</v>
      </c>
      <c r="U18" s="68">
        <f t="shared" si="0"/>
        <v>0</v>
      </c>
      <c r="V18" s="68">
        <f t="shared" si="0"/>
        <v>0</v>
      </c>
      <c r="W18" s="68">
        <f t="shared" si="0"/>
        <v>1</v>
      </c>
      <c r="X18" s="68">
        <f t="shared" si="0"/>
        <v>2</v>
      </c>
      <c r="Y18" s="68">
        <f t="shared" si="0"/>
        <v>3</v>
      </c>
      <c r="Z18" s="68">
        <f t="shared" si="0"/>
        <v>4</v>
      </c>
      <c r="AA18" s="68">
        <f t="shared" si="0"/>
        <v>5</v>
      </c>
      <c r="AB18" s="68">
        <f t="shared" si="0"/>
        <v>6</v>
      </c>
      <c r="AC18" s="68">
        <f t="shared" si="0"/>
        <v>7</v>
      </c>
    </row>
    <row r="19" spans="1:29" ht="30" customHeight="1" x14ac:dyDescent="0.4">
      <c r="A19" s="223"/>
      <c r="B19" s="238"/>
      <c r="C19" s="230" t="s">
        <v>64</v>
      </c>
      <c r="D19" s="231"/>
      <c r="E19" s="232"/>
      <c r="F19" s="114"/>
      <c r="G19" s="114"/>
      <c r="H19" s="114"/>
      <c r="I19" s="50">
        <f>SUM(I17,I18)</f>
        <v>2</v>
      </c>
      <c r="J19" s="50">
        <f>SUM(J17,J18)</f>
        <v>2</v>
      </c>
      <c r="K19" s="50">
        <f>SUM(K17,K18)</f>
        <v>2</v>
      </c>
      <c r="L19" s="50">
        <f>SUM(L17,L18)</f>
        <v>2</v>
      </c>
      <c r="M19" s="50">
        <f>SUM(M17,M18)</f>
        <v>2</v>
      </c>
      <c r="N19" s="50">
        <f>SUM(N17,N18)</f>
        <v>2</v>
      </c>
      <c r="O19" s="50">
        <f>SUM(O17,O18)</f>
        <v>2</v>
      </c>
      <c r="P19" s="12">
        <f>SUM(I19:O19)</f>
        <v>14</v>
      </c>
      <c r="S19" s="67" t="s">
        <v>74</v>
      </c>
      <c r="T19" s="68">
        <f>IF(T17="","",SUM(T17:T18))</f>
        <v>0</v>
      </c>
      <c r="U19" s="68">
        <f>IF(U17="","",SUM(U17:U18))</f>
        <v>0</v>
      </c>
      <c r="V19" s="68">
        <f>IF(V17="","",SUM(V17:V18))</f>
        <v>0</v>
      </c>
      <c r="W19" s="68">
        <f>IF(W17="","",SUM(W17:W18))</f>
        <v>2</v>
      </c>
      <c r="X19" s="68">
        <f t="shared" ref="X19:AC19" si="1">IF(X17="","",SUM(X17:X18))</f>
        <v>4</v>
      </c>
      <c r="Y19" s="68">
        <f t="shared" si="1"/>
        <v>6</v>
      </c>
      <c r="Z19" s="68">
        <f t="shared" si="1"/>
        <v>8</v>
      </c>
      <c r="AA19" s="68">
        <f t="shared" si="1"/>
        <v>10</v>
      </c>
      <c r="AB19" s="68">
        <f t="shared" si="1"/>
        <v>12</v>
      </c>
      <c r="AC19" s="68">
        <f t="shared" si="1"/>
        <v>14</v>
      </c>
    </row>
    <row r="20" spans="1:29" ht="30" customHeight="1" thickBot="1" x14ac:dyDescent="0.45">
      <c r="A20" s="264"/>
      <c r="B20" s="219" t="s">
        <v>83</v>
      </c>
      <c r="C20" s="220"/>
      <c r="D20" s="220"/>
      <c r="E20" s="221"/>
      <c r="F20" s="115"/>
      <c r="G20" s="115"/>
      <c r="H20" s="115"/>
      <c r="I20" s="102">
        <v>10</v>
      </c>
      <c r="J20" s="102">
        <v>10</v>
      </c>
      <c r="K20" s="102">
        <v>10</v>
      </c>
      <c r="L20" s="102">
        <v>10</v>
      </c>
      <c r="M20" s="102">
        <v>10</v>
      </c>
      <c r="N20" s="102">
        <v>10</v>
      </c>
      <c r="O20" s="102">
        <v>10</v>
      </c>
      <c r="P20" s="57">
        <f>SUM(I20:O20)</f>
        <v>70</v>
      </c>
      <c r="S20" s="67" t="s">
        <v>119</v>
      </c>
      <c r="T20" s="67">
        <v>1</v>
      </c>
      <c r="U20" s="67">
        <v>1</v>
      </c>
      <c r="V20" s="67">
        <v>1</v>
      </c>
      <c r="W20" s="67">
        <v>1</v>
      </c>
      <c r="X20" s="67">
        <v>1</v>
      </c>
      <c r="Y20" s="67">
        <v>1</v>
      </c>
      <c r="Z20" s="67">
        <v>1</v>
      </c>
      <c r="AA20" s="67">
        <v>1</v>
      </c>
      <c r="AB20" s="67">
        <v>1</v>
      </c>
      <c r="AC20" s="67">
        <v>1</v>
      </c>
    </row>
    <row r="21" spans="1:29" ht="30" customHeight="1" thickTop="1" x14ac:dyDescent="0.4">
      <c r="A21" s="260" t="s">
        <v>39</v>
      </c>
      <c r="B21" s="236" t="s">
        <v>80</v>
      </c>
      <c r="C21" s="227" t="s">
        <v>1</v>
      </c>
      <c r="D21" s="228"/>
      <c r="E21" s="229"/>
      <c r="F21" s="116"/>
      <c r="G21" s="116"/>
      <c r="H21" s="116"/>
      <c r="I21" s="103">
        <v>500</v>
      </c>
      <c r="J21" s="103">
        <v>500</v>
      </c>
      <c r="K21" s="103">
        <v>500</v>
      </c>
      <c r="L21" s="103">
        <v>500</v>
      </c>
      <c r="M21" s="103">
        <v>500</v>
      </c>
      <c r="N21" s="103">
        <v>500</v>
      </c>
      <c r="O21" s="103">
        <v>500</v>
      </c>
      <c r="P21" s="58">
        <f>SUM(I21:O21)</f>
        <v>3500</v>
      </c>
      <c r="S21" s="67"/>
      <c r="T21" s="68"/>
      <c r="U21" s="68"/>
      <c r="V21" s="68"/>
      <c r="W21" s="68"/>
      <c r="X21" s="68"/>
      <c r="Y21" s="68"/>
      <c r="Z21" s="68"/>
      <c r="AA21" s="68"/>
      <c r="AB21" s="68"/>
      <c r="AC21" s="68"/>
    </row>
    <row r="22" spans="1:29" ht="30" customHeight="1" x14ac:dyDescent="0.4">
      <c r="A22" s="261"/>
      <c r="B22" s="237"/>
      <c r="C22" s="230" t="s">
        <v>4</v>
      </c>
      <c r="D22" s="231"/>
      <c r="E22" s="232"/>
      <c r="F22" s="117"/>
      <c r="G22" s="117"/>
      <c r="H22" s="117"/>
      <c r="I22" s="104">
        <v>500</v>
      </c>
      <c r="J22" s="104">
        <v>500</v>
      </c>
      <c r="K22" s="104">
        <v>500</v>
      </c>
      <c r="L22" s="104">
        <v>500</v>
      </c>
      <c r="M22" s="104">
        <v>500</v>
      </c>
      <c r="N22" s="104">
        <v>500</v>
      </c>
      <c r="O22" s="104">
        <v>500</v>
      </c>
      <c r="P22" s="58">
        <f>SUM(I22:O22)</f>
        <v>3500</v>
      </c>
      <c r="S22" s="67"/>
      <c r="T22" s="68"/>
      <c r="U22" s="68"/>
      <c r="V22" s="68"/>
      <c r="W22" s="68"/>
      <c r="X22" s="68"/>
      <c r="Y22" s="68"/>
      <c r="Z22" s="68"/>
      <c r="AA22" s="68"/>
      <c r="AB22" s="68"/>
      <c r="AC22" s="68"/>
    </row>
    <row r="23" spans="1:29" ht="30" customHeight="1" x14ac:dyDescent="0.4">
      <c r="A23" s="261"/>
      <c r="B23" s="238"/>
      <c r="C23" s="233" t="s">
        <v>29</v>
      </c>
      <c r="D23" s="234"/>
      <c r="E23" s="235"/>
      <c r="F23" s="114"/>
      <c r="G23" s="114"/>
      <c r="H23" s="114"/>
      <c r="I23" s="50">
        <f>SUM(I21,I22)</f>
        <v>1000</v>
      </c>
      <c r="J23" s="50">
        <f>SUM(J21,J22)</f>
        <v>1000</v>
      </c>
      <c r="K23" s="50">
        <f>SUM(K21,K22)</f>
        <v>1000</v>
      </c>
      <c r="L23" s="50">
        <f>SUM(L21,L22)</f>
        <v>1000</v>
      </c>
      <c r="M23" s="50">
        <f>SUM(M21,M22)</f>
        <v>1000</v>
      </c>
      <c r="N23" s="50">
        <f>SUM(N21,N22)</f>
        <v>1000</v>
      </c>
      <c r="O23" s="50">
        <f>SUM(O21,O22)</f>
        <v>1000</v>
      </c>
      <c r="P23" s="58">
        <f>SUM(I23:O23)</f>
        <v>7000</v>
      </c>
      <c r="S23" s="67" t="s">
        <v>132</v>
      </c>
      <c r="T23" s="67" t="s">
        <v>66</v>
      </c>
      <c r="U23" s="67" t="s">
        <v>67</v>
      </c>
      <c r="V23" s="67" t="s">
        <v>68</v>
      </c>
      <c r="W23" s="67" t="s">
        <v>69</v>
      </c>
      <c r="X23" s="67" t="s">
        <v>70</v>
      </c>
      <c r="Y23" s="67" t="s">
        <v>71</v>
      </c>
      <c r="Z23" s="67" t="s">
        <v>72</v>
      </c>
      <c r="AA23" s="67" t="s">
        <v>96</v>
      </c>
      <c r="AB23" s="67" t="s">
        <v>97</v>
      </c>
      <c r="AC23" s="67" t="s">
        <v>98</v>
      </c>
    </row>
    <row r="24" spans="1:29" ht="30" customHeight="1" thickBot="1" x14ac:dyDescent="0.45">
      <c r="A24" s="261"/>
      <c r="B24" s="219" t="s">
        <v>83</v>
      </c>
      <c r="C24" s="220"/>
      <c r="D24" s="220"/>
      <c r="E24" s="221"/>
      <c r="F24" s="118"/>
      <c r="G24" s="118"/>
      <c r="H24" s="118"/>
      <c r="I24" s="105">
        <v>200</v>
      </c>
      <c r="J24" s="105">
        <v>200</v>
      </c>
      <c r="K24" s="105">
        <v>200</v>
      </c>
      <c r="L24" s="105">
        <v>200</v>
      </c>
      <c r="M24" s="105">
        <v>200</v>
      </c>
      <c r="N24" s="105">
        <v>200</v>
      </c>
      <c r="O24" s="105">
        <v>200</v>
      </c>
      <c r="P24" s="88">
        <f>SUM(I24:O24)</f>
        <v>1400</v>
      </c>
      <c r="S24" s="67"/>
      <c r="T24" s="67" t="s">
        <v>95</v>
      </c>
      <c r="U24" s="67" t="s">
        <v>95</v>
      </c>
      <c r="V24" s="67" t="s">
        <v>95</v>
      </c>
      <c r="W24" s="67" t="s">
        <v>95</v>
      </c>
      <c r="X24" s="67" t="s">
        <v>95</v>
      </c>
      <c r="Y24" s="67" t="s">
        <v>95</v>
      </c>
      <c r="Z24" s="67" t="s">
        <v>95</v>
      </c>
      <c r="AA24" s="67" t="s">
        <v>95</v>
      </c>
      <c r="AB24" s="67" t="s">
        <v>95</v>
      </c>
      <c r="AC24" s="67" t="s">
        <v>95</v>
      </c>
    </row>
    <row r="25" spans="1:29" ht="30" customHeight="1" thickTop="1" x14ac:dyDescent="0.4">
      <c r="A25" s="222" t="s">
        <v>12</v>
      </c>
      <c r="B25" s="217" t="s">
        <v>80</v>
      </c>
      <c r="C25" s="226" t="s">
        <v>1</v>
      </c>
      <c r="D25" s="226"/>
      <c r="E25" s="226"/>
      <c r="F25" s="119"/>
      <c r="G25" s="119"/>
      <c r="H25" s="119"/>
      <c r="I25" s="61">
        <f>ROUNDDOWN(IF($C$5=0,0,IF(IF($C$5&gt;=500,$C$5*$O$5,$C$5*$O$6+20)&gt;100,100*I17,IF($C$5&gt;=500,$C$5*$O$5,$C$5*$O$6+20)*I17)),0)</f>
        <v>88</v>
      </c>
      <c r="J25" s="61">
        <f>ROUNDDOWN(IF($C$5=0,0,IF(IF($C$5&gt;=500,$C$5*$O$5,$C$5*$O$6+20)&gt;100,100*J17,IF($C$5&gt;=500,$C$5*$O$5,$C$5*$O$6+20)*J17)),0)</f>
        <v>88</v>
      </c>
      <c r="K25" s="61">
        <f>ROUNDDOWN(IF($C$5=0,0,IF(IF($C$5&gt;=500,$C$5*$O$5,$C$5*$O$6+20)&gt;100,100*K17,IF($C$5&gt;=500,$C$5*$O$5,$C$5*$O$6+20)*K17)),0)</f>
        <v>88</v>
      </c>
      <c r="L25" s="61">
        <f>ROUNDDOWN(IF($C$5=0,0,IF(IF($C$5&gt;=500,$C$5*$O$5,$C$5*$O$6+20)&gt;100,100*L17,IF($C$5&gt;=500,$C$5*$O$5,$C$5*$O$6+20)*L17)),0)</f>
        <v>88</v>
      </c>
      <c r="M25" s="61">
        <f>ROUNDDOWN(IF($C$5=0,0,IF(IF($C$5&gt;=500,$C$5*$O$5,$C$5*$O$6+20)&gt;100,100*M17,IF($C$5&gt;=500,$C$5*$O$5,$C$5*$O$6+20)*M17)),0)</f>
        <v>88</v>
      </c>
      <c r="N25" s="61">
        <f>ROUNDDOWN(IF($C$5=0,0,IF(IF($C$5&gt;=500,$C$5*$O$5,$C$5*$O$6+20)&gt;100,100*N17,IF($C$5&gt;=500,$C$5*$O$5,$C$5*$O$6+20)*N17)),0)</f>
        <v>88</v>
      </c>
      <c r="O25" s="61">
        <f>ROUNDDOWN(IF($C$5=0,0,IF(IF($C$5&gt;=500,$C$5*$O$5,$C$5*$O$6+20)&gt;100,100*O17,IF($C$5&gt;=500,$C$5*$O$5,$C$5*$O$6+20)*O17)),0)</f>
        <v>88</v>
      </c>
      <c r="P25" s="62">
        <f>SUM(I25:O25)</f>
        <v>616</v>
      </c>
      <c r="S25" s="67" t="s">
        <v>73</v>
      </c>
      <c r="T25" s="68">
        <f>F25</f>
        <v>0</v>
      </c>
      <c r="U25" s="68">
        <f t="shared" ref="U25:AC26" si="2">T25+G25</f>
        <v>0</v>
      </c>
      <c r="V25" s="68">
        <f t="shared" si="2"/>
        <v>0</v>
      </c>
      <c r="W25" s="68">
        <f>V25+I25</f>
        <v>88</v>
      </c>
      <c r="X25" s="68">
        <f t="shared" si="2"/>
        <v>176</v>
      </c>
      <c r="Y25" s="68">
        <f t="shared" si="2"/>
        <v>264</v>
      </c>
      <c r="Z25" s="68">
        <f t="shared" si="2"/>
        <v>352</v>
      </c>
      <c r="AA25" s="68">
        <f t="shared" si="2"/>
        <v>440</v>
      </c>
      <c r="AB25" s="68">
        <f t="shared" si="2"/>
        <v>528</v>
      </c>
      <c r="AC25" s="68">
        <f t="shared" si="2"/>
        <v>616</v>
      </c>
    </row>
    <row r="26" spans="1:29" ht="30" customHeight="1" x14ac:dyDescent="0.4">
      <c r="A26" s="223"/>
      <c r="B26" s="218"/>
      <c r="C26" s="224" t="s">
        <v>4</v>
      </c>
      <c r="D26" s="224"/>
      <c r="E26" s="224"/>
      <c r="F26" s="120"/>
      <c r="G26" s="120"/>
      <c r="H26" s="120"/>
      <c r="I26" s="85">
        <f>ROUNDDOWN(IF($C$6=0,0,IF(IF($C$6&gt;=500,$C$6*$O$5,$C$6*$O$6+20)&gt;100,100*I18,IF($C$6&gt;=500,$C$6*$O$5,$C$6*$O$6+20)*I18)),0)</f>
        <v>44</v>
      </c>
      <c r="J26" s="85">
        <f>ROUNDDOWN(IF($C$6=0,0,IF(IF($C$6&gt;=500,$C$6*$O$5,$C$6*$O$6+20)&gt;100,100*J18,IF($C$6&gt;=500,$C$6*$O$5,$C$6*$O$6+20)*J18)),0)</f>
        <v>44</v>
      </c>
      <c r="K26" s="85">
        <f>ROUNDDOWN(IF($C$6=0,0,IF(IF($C$6&gt;=500,$C$6*$O$5,$C$6*$O$6+20)&gt;100,100*K18,IF($C$6&gt;=500,$C$6*$O$5,$C$6*$O$6+20)*K18)),0)</f>
        <v>44</v>
      </c>
      <c r="L26" s="85">
        <f>ROUNDDOWN(IF($C$6=0,0,IF(IF($C$6&gt;=500,$C$6*$O$5,$C$6*$O$6+20)&gt;100,100*L18,IF($C$6&gt;=500,$C$6*$O$5,$C$6*$O$6+20)*L18)),0)</f>
        <v>44</v>
      </c>
      <c r="M26" s="85">
        <f>ROUNDDOWN(IF($C$6=0,0,IF(IF($C$6&gt;=500,$C$6*$O$5,$C$6*$O$6+20)&gt;100,100*M18,IF($C$6&gt;=500,$C$6*$O$5,$C$6*$O$6+20)*M18)),0)</f>
        <v>44</v>
      </c>
      <c r="N26" s="85">
        <f>ROUNDDOWN(IF($C$6=0,0,IF(IF($C$6&gt;=500,$C$6*$O$5,$C$6*$O$6+20)&gt;100,100*N18,IF($C$6&gt;=500,$C$6*$O$5,$C$6*$O$6+20)*N18)),0)</f>
        <v>44</v>
      </c>
      <c r="O26" s="85">
        <f>ROUNDDOWN(IF($C$6=0,0,IF(IF($C$6&gt;=500,$C$6*$O$5,$C$6*$O$6+20)&gt;100,100*O18,IF($C$6&gt;=500,$C$6*$O$5,$C$6*$O$6+20)*O18)),0)</f>
        <v>44</v>
      </c>
      <c r="P26" s="13">
        <f>SUM(I26:O26)</f>
        <v>308</v>
      </c>
      <c r="S26" s="67" t="s">
        <v>76</v>
      </c>
      <c r="T26" s="68">
        <f>F26</f>
        <v>0</v>
      </c>
      <c r="U26" s="68">
        <f t="shared" si="2"/>
        <v>0</v>
      </c>
      <c r="V26" s="68">
        <f t="shared" si="2"/>
        <v>0</v>
      </c>
      <c r="W26" s="68">
        <f>V26+I26</f>
        <v>44</v>
      </c>
      <c r="X26" s="68">
        <f t="shared" si="2"/>
        <v>88</v>
      </c>
      <c r="Y26" s="68">
        <f t="shared" si="2"/>
        <v>132</v>
      </c>
      <c r="Z26" s="68">
        <f t="shared" si="2"/>
        <v>176</v>
      </c>
      <c r="AA26" s="68">
        <f t="shared" si="2"/>
        <v>220</v>
      </c>
      <c r="AB26" s="68">
        <f t="shared" si="2"/>
        <v>264</v>
      </c>
      <c r="AC26" s="68">
        <f t="shared" si="2"/>
        <v>308</v>
      </c>
    </row>
    <row r="27" spans="1:29" ht="30" customHeight="1" thickBot="1" x14ac:dyDescent="0.45">
      <c r="A27" s="223"/>
      <c r="B27" s="218"/>
      <c r="C27" s="225" t="s">
        <v>29</v>
      </c>
      <c r="D27" s="225"/>
      <c r="E27" s="225"/>
      <c r="F27" s="120"/>
      <c r="G27" s="120"/>
      <c r="H27" s="120"/>
      <c r="I27" s="85">
        <f>SUM(I25,I26)</f>
        <v>132</v>
      </c>
      <c r="J27" s="85">
        <f>SUM(J25,J26)</f>
        <v>132</v>
      </c>
      <c r="K27" s="85">
        <f>SUM(K25,K26)</f>
        <v>132</v>
      </c>
      <c r="L27" s="85">
        <f>SUM(L25,L26)</f>
        <v>132</v>
      </c>
      <c r="M27" s="85">
        <f>SUM(M25,M26)</f>
        <v>132</v>
      </c>
      <c r="N27" s="85">
        <f>SUM(N25,N26)</f>
        <v>132</v>
      </c>
      <c r="O27" s="85">
        <f>SUM(O25,O26)</f>
        <v>132</v>
      </c>
      <c r="P27" s="13">
        <f>SUM(I27:O27)</f>
        <v>924</v>
      </c>
      <c r="S27" s="67" t="s">
        <v>74</v>
      </c>
      <c r="T27" s="68">
        <f>IF(T25="","",SUM(T25:T26))</f>
        <v>0</v>
      </c>
      <c r="U27" s="68">
        <f>IF(U25="","",SUM(U25:U26))</f>
        <v>0</v>
      </c>
      <c r="V27" s="68">
        <f t="shared" ref="V27" si="3">IF(V25="","",SUM(V25:V26))</f>
        <v>0</v>
      </c>
      <c r="W27" s="68">
        <f>IF(W25="","",SUM(W25:W26))</f>
        <v>132</v>
      </c>
      <c r="X27" s="68">
        <f t="shared" ref="X27" si="4">IF(X25="","",SUM(X25:X26))</f>
        <v>264</v>
      </c>
      <c r="Y27" s="68">
        <f t="shared" ref="Y27" si="5">IF(Y25="","",SUM(Y25:Y26))</f>
        <v>396</v>
      </c>
      <c r="Z27" s="68">
        <f t="shared" ref="Z27" si="6">IF(Z25="","",SUM(Z25:Z26))</f>
        <v>528</v>
      </c>
      <c r="AA27" s="68">
        <f t="shared" ref="AA27" si="7">IF(AA25="","",SUM(AA25:AA26))</f>
        <v>660</v>
      </c>
      <c r="AB27" s="68">
        <f t="shared" ref="AB27" si="8">IF(AB25="","",SUM(AB25:AB26))</f>
        <v>792</v>
      </c>
      <c r="AC27" s="68">
        <f t="shared" ref="AC27" si="9">IF(AC25="","",SUM(AC25:AC26))</f>
        <v>924</v>
      </c>
    </row>
    <row r="28" spans="1:29" ht="30" customHeight="1" thickTop="1" x14ac:dyDescent="0.4">
      <c r="A28" s="239" t="s">
        <v>104</v>
      </c>
      <c r="B28" s="243" t="s">
        <v>80</v>
      </c>
      <c r="C28" s="245" t="s">
        <v>1</v>
      </c>
      <c r="D28" s="246"/>
      <c r="E28" s="247"/>
      <c r="F28" s="121"/>
      <c r="G28" s="121"/>
      <c r="H28" s="121"/>
      <c r="I28" s="96">
        <f>I25/($C$9+$C$10*0.5)</f>
        <v>8</v>
      </c>
      <c r="J28" s="96">
        <f>J25/($C$9+$C$10*0.5)</f>
        <v>8</v>
      </c>
      <c r="K28" s="96">
        <f>K25/($C$9+$C$10*0.5)</f>
        <v>8</v>
      </c>
      <c r="L28" s="96">
        <f>L25/($C$9+$C$10*0.5)</f>
        <v>8</v>
      </c>
      <c r="M28" s="96">
        <f>M25/($C$9+$C$10*0.5)</f>
        <v>8</v>
      </c>
      <c r="N28" s="96">
        <f>N25/($C$9+$C$10*0.5)</f>
        <v>8</v>
      </c>
      <c r="O28" s="96">
        <f>O25/($C$9+$C$10*0.5)</f>
        <v>8</v>
      </c>
      <c r="P28" s="82">
        <f>SUM(I28:O28)</f>
        <v>56</v>
      </c>
      <c r="S28" s="67" t="s">
        <v>73</v>
      </c>
      <c r="T28" s="68">
        <f>F28</f>
        <v>0</v>
      </c>
      <c r="U28" s="68">
        <f t="shared" ref="U28:AC29" si="10">T28+G28</f>
        <v>0</v>
      </c>
      <c r="V28" s="68">
        <f t="shared" si="10"/>
        <v>0</v>
      </c>
      <c r="W28" s="68">
        <f t="shared" si="10"/>
        <v>8</v>
      </c>
      <c r="X28" s="68">
        <f t="shared" si="10"/>
        <v>16</v>
      </c>
      <c r="Y28" s="68">
        <f t="shared" si="10"/>
        <v>24</v>
      </c>
      <c r="Z28" s="68">
        <f t="shared" si="10"/>
        <v>32</v>
      </c>
      <c r="AA28" s="68">
        <f t="shared" si="10"/>
        <v>40</v>
      </c>
      <c r="AB28" s="68">
        <f t="shared" si="10"/>
        <v>48</v>
      </c>
      <c r="AC28" s="68">
        <f t="shared" si="10"/>
        <v>56</v>
      </c>
    </row>
    <row r="29" spans="1:29" ht="30" customHeight="1" x14ac:dyDescent="0.4">
      <c r="A29" s="240"/>
      <c r="B29" s="237"/>
      <c r="C29" s="230" t="s">
        <v>4</v>
      </c>
      <c r="D29" s="231"/>
      <c r="E29" s="232"/>
      <c r="F29" s="120"/>
      <c r="G29" s="120"/>
      <c r="H29" s="120"/>
      <c r="I29" s="89">
        <f>I26/($C$9+$C$10*0.5)</f>
        <v>4</v>
      </c>
      <c r="J29" s="89">
        <f>J26/($C$9+$C$10*0.5)</f>
        <v>4</v>
      </c>
      <c r="K29" s="89">
        <f>K26/($C$9+$C$10*0.5)</f>
        <v>4</v>
      </c>
      <c r="L29" s="89">
        <f>L26/($C$9+$C$10*0.5)</f>
        <v>4</v>
      </c>
      <c r="M29" s="89">
        <f>M26/($C$9+$C$10*0.5)</f>
        <v>4</v>
      </c>
      <c r="N29" s="89">
        <f>N26/($C$9+$C$10*0.5)</f>
        <v>4</v>
      </c>
      <c r="O29" s="89">
        <f>O26/($C$9+$C$10*0.5)</f>
        <v>4</v>
      </c>
      <c r="P29" s="13">
        <f>SUM(I29:O29)</f>
        <v>28</v>
      </c>
      <c r="S29" s="67" t="s">
        <v>76</v>
      </c>
      <c r="T29" s="68">
        <f>F29</f>
        <v>0</v>
      </c>
      <c r="U29" s="68">
        <f t="shared" si="10"/>
        <v>0</v>
      </c>
      <c r="V29" s="68">
        <f t="shared" si="10"/>
        <v>0</v>
      </c>
      <c r="W29" s="68">
        <f t="shared" si="10"/>
        <v>4</v>
      </c>
      <c r="X29" s="68">
        <f t="shared" si="10"/>
        <v>8</v>
      </c>
      <c r="Y29" s="68">
        <f t="shared" si="10"/>
        <v>12</v>
      </c>
      <c r="Z29" s="68">
        <f t="shared" si="10"/>
        <v>16</v>
      </c>
      <c r="AA29" s="68">
        <f t="shared" si="10"/>
        <v>20</v>
      </c>
      <c r="AB29" s="68">
        <f t="shared" si="10"/>
        <v>24</v>
      </c>
      <c r="AC29" s="68">
        <f t="shared" si="10"/>
        <v>28</v>
      </c>
    </row>
    <row r="30" spans="1:29" ht="30" customHeight="1" thickBot="1" x14ac:dyDescent="0.45">
      <c r="A30" s="241"/>
      <c r="B30" s="244"/>
      <c r="C30" s="248" t="s">
        <v>29</v>
      </c>
      <c r="D30" s="249"/>
      <c r="E30" s="250"/>
      <c r="F30" s="122"/>
      <c r="G30" s="122"/>
      <c r="H30" s="122"/>
      <c r="I30" s="123">
        <f>SUM(I28,I29)</f>
        <v>12</v>
      </c>
      <c r="J30" s="123">
        <f>SUM(J28,J29)</f>
        <v>12</v>
      </c>
      <c r="K30" s="123">
        <f>SUM(K28,K29)</f>
        <v>12</v>
      </c>
      <c r="L30" s="123">
        <f>SUM(L28,L29)</f>
        <v>12</v>
      </c>
      <c r="M30" s="123">
        <f>SUM(M28,M29)</f>
        <v>12</v>
      </c>
      <c r="N30" s="123">
        <f>SUM(N28,N29)</f>
        <v>12</v>
      </c>
      <c r="O30" s="123">
        <f>SUM(O28,O29)</f>
        <v>12</v>
      </c>
      <c r="P30" s="124">
        <f>SUM(I30:O30)</f>
        <v>84</v>
      </c>
      <c r="S30" s="67" t="s">
        <v>74</v>
      </c>
      <c r="T30" s="68">
        <f>IF(T28="","",SUM(T28:T29))</f>
        <v>0</v>
      </c>
      <c r="U30" s="68">
        <f t="shared" ref="U30" si="11">IF(U28="","",SUM(U28:U29))</f>
        <v>0</v>
      </c>
      <c r="V30" s="68">
        <f t="shared" ref="V30" si="12">IF(V28="","",SUM(V28:V29))</f>
        <v>0</v>
      </c>
      <c r="W30" s="68">
        <f t="shared" ref="W30" si="13">IF(W28="","",SUM(W28:W29))</f>
        <v>12</v>
      </c>
      <c r="X30" s="68">
        <f t="shared" ref="X30" si="14">IF(X28="","",SUM(X28:X29))</f>
        <v>24</v>
      </c>
      <c r="Y30" s="68">
        <f t="shared" ref="Y30" si="15">IF(Y28="","",SUM(Y28:Y29))</f>
        <v>36</v>
      </c>
      <c r="Z30" s="68">
        <f t="shared" ref="Z30" si="16">IF(Z28="","",SUM(Z28:Z29))</f>
        <v>48</v>
      </c>
      <c r="AA30" s="68">
        <f t="shared" ref="AA30" si="17">IF(AA28="","",SUM(AA28:AA29))</f>
        <v>60</v>
      </c>
      <c r="AB30" s="68">
        <f t="shared" ref="AB30" si="18">IF(AB28="","",SUM(AB28:AB29))</f>
        <v>72</v>
      </c>
      <c r="AC30" s="68">
        <f t="shared" ref="AC30" si="19">IF(AC28="","",SUM(AC28:AC29))</f>
        <v>84</v>
      </c>
    </row>
    <row r="31" spans="1:29" ht="30" customHeight="1" x14ac:dyDescent="0.4">
      <c r="A31" s="79"/>
      <c r="B31" s="80"/>
      <c r="C31" s="79"/>
      <c r="D31" s="79"/>
      <c r="E31" s="79"/>
      <c r="F31" s="81"/>
      <c r="G31" s="81"/>
      <c r="H31" s="81"/>
      <c r="I31" s="81"/>
      <c r="J31" s="81"/>
      <c r="K31" s="81"/>
      <c r="L31" s="81"/>
      <c r="M31" s="81"/>
      <c r="N31" s="81"/>
      <c r="O31" s="81"/>
      <c r="P31" s="75"/>
      <c r="S31" s="67" t="s">
        <v>133</v>
      </c>
      <c r="T31" s="67">
        <v>10</v>
      </c>
      <c r="U31" s="67">
        <v>10</v>
      </c>
      <c r="V31" s="67">
        <v>10</v>
      </c>
      <c r="W31" s="67">
        <v>10</v>
      </c>
      <c r="X31" s="67">
        <v>10</v>
      </c>
      <c r="Y31" s="67">
        <v>10</v>
      </c>
      <c r="Z31" s="67">
        <v>10</v>
      </c>
      <c r="AA31" s="67">
        <v>10</v>
      </c>
      <c r="AB31" s="67">
        <v>10</v>
      </c>
      <c r="AC31" s="67">
        <v>10</v>
      </c>
    </row>
  </sheetData>
  <mergeCells count="27">
    <mergeCell ref="A28:A30"/>
    <mergeCell ref="A1:Q1"/>
    <mergeCell ref="B28:B30"/>
    <mergeCell ref="C28:E28"/>
    <mergeCell ref="C29:E29"/>
    <mergeCell ref="C30:E30"/>
    <mergeCell ref="A2:Q2"/>
    <mergeCell ref="A16:E16"/>
    <mergeCell ref="C17:E17"/>
    <mergeCell ref="C18:E18"/>
    <mergeCell ref="C19:E19"/>
    <mergeCell ref="P14:P15"/>
    <mergeCell ref="F14:N14"/>
    <mergeCell ref="A21:A24"/>
    <mergeCell ref="B17:B19"/>
    <mergeCell ref="A17:A20"/>
    <mergeCell ref="B25:B27"/>
    <mergeCell ref="B20:E20"/>
    <mergeCell ref="A25:A27"/>
    <mergeCell ref="C26:E26"/>
    <mergeCell ref="C27:E27"/>
    <mergeCell ref="C25:E25"/>
    <mergeCell ref="C21:E21"/>
    <mergeCell ref="C22:E22"/>
    <mergeCell ref="C23:E23"/>
    <mergeCell ref="B24:E24"/>
    <mergeCell ref="B21:B23"/>
  </mergeCells>
  <phoneticPr fontId="4"/>
  <pageMargins left="0.7" right="0.7" top="0.75" bottom="0.75" header="0.3" footer="0.3"/>
  <pageSetup paperSize="9" scale="57" orientation="landscape" r:id="rId1"/>
  <ignoredErrors>
    <ignoredError sqref="T27:V27 X27:AF27"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90254-E3DE-4C09-895E-57651692BC80}">
  <sheetPr codeName="Sheet3">
    <tabColor rgb="FFFF0000"/>
    <pageSetUpPr fitToPage="1"/>
  </sheetPr>
  <dimension ref="A1:AM44"/>
  <sheetViews>
    <sheetView view="pageBreakPreview" topLeftCell="A2" zoomScale="60" zoomScaleNormal="100" workbookViewId="0">
      <selection activeCell="A2" sqref="A2:Q2"/>
    </sheetView>
  </sheetViews>
  <sheetFormatPr defaultRowHeight="18.75" outlineLevelRow="1" x14ac:dyDescent="0.4"/>
  <cols>
    <col min="1" max="1" width="16.625" style="64" customWidth="1"/>
    <col min="2" max="2" width="15.75" style="64" customWidth="1"/>
    <col min="3" max="3" width="14.5" style="64" bestFit="1" customWidth="1"/>
    <col min="4" max="5" width="4.75" style="64" customWidth="1"/>
    <col min="6" max="16" width="11.25" style="64" customWidth="1"/>
    <col min="17" max="17" width="9" style="64" customWidth="1"/>
    <col min="18" max="18" width="0.25" style="64" customWidth="1"/>
    <col min="19" max="19" width="29.5" style="64" bestFit="1" customWidth="1"/>
    <col min="20" max="21" width="16.375" style="64" bestFit="1" customWidth="1"/>
    <col min="22" max="22" width="16.375" style="64" customWidth="1"/>
    <col min="23" max="39" width="16.375" style="64" bestFit="1" customWidth="1"/>
    <col min="40" max="16384" width="9" style="64"/>
  </cols>
  <sheetData>
    <row r="1" spans="1:39" ht="16.5" hidden="1" customHeight="1" outlineLevel="1" x14ac:dyDescent="0.4">
      <c r="A1" s="242" t="s">
        <v>103</v>
      </c>
      <c r="B1" s="242"/>
      <c r="C1" s="242"/>
      <c r="D1" s="242"/>
      <c r="E1" s="242"/>
      <c r="F1" s="242"/>
      <c r="G1" s="242"/>
      <c r="H1" s="242"/>
      <c r="I1" s="242"/>
      <c r="J1" s="242"/>
      <c r="K1" s="242"/>
      <c r="L1" s="242"/>
      <c r="M1" s="242"/>
      <c r="N1" s="242"/>
      <c r="O1" s="242"/>
      <c r="P1" s="242"/>
      <c r="Q1" s="242"/>
    </row>
    <row r="2" spans="1:39" ht="24" customHeight="1" collapsed="1" x14ac:dyDescent="0.4">
      <c r="A2" s="251" t="s">
        <v>117</v>
      </c>
      <c r="B2" s="251"/>
      <c r="C2" s="251"/>
      <c r="D2" s="251"/>
      <c r="E2" s="251"/>
      <c r="F2" s="251"/>
      <c r="G2" s="251"/>
      <c r="H2" s="251"/>
      <c r="I2" s="251"/>
      <c r="J2" s="251"/>
      <c r="K2" s="251"/>
      <c r="L2" s="251"/>
      <c r="M2" s="251"/>
      <c r="N2" s="251"/>
      <c r="O2" s="251"/>
      <c r="P2" s="251"/>
      <c r="Q2" s="251"/>
    </row>
    <row r="3" spans="1:39" ht="24" customHeight="1" x14ac:dyDescent="0.4">
      <c r="A3" s="110" t="s">
        <v>149</v>
      </c>
      <c r="B3" s="70"/>
      <c r="C3" s="70"/>
      <c r="D3" s="70"/>
      <c r="E3" s="70"/>
      <c r="F3" s="70"/>
      <c r="G3" s="70"/>
      <c r="H3" s="70"/>
      <c r="I3" s="70"/>
      <c r="J3" s="70"/>
      <c r="K3" s="70"/>
      <c r="L3" s="70"/>
      <c r="M3" s="70"/>
      <c r="N3" s="70"/>
      <c r="O3" s="70"/>
      <c r="P3" s="70"/>
      <c r="Q3" s="70"/>
    </row>
    <row r="4" spans="1:39" ht="24" customHeight="1" x14ac:dyDescent="0.4">
      <c r="A4" s="3" t="s">
        <v>143</v>
      </c>
      <c r="B4" s="70"/>
      <c r="C4" s="70"/>
      <c r="D4" s="70"/>
      <c r="E4" s="70"/>
      <c r="F4" s="70"/>
      <c r="G4" s="70"/>
      <c r="H4" s="70"/>
      <c r="I4" s="70"/>
      <c r="J4" s="70"/>
      <c r="K4" s="70"/>
      <c r="L4" s="70"/>
      <c r="M4" s="70"/>
      <c r="N4" s="70"/>
      <c r="O4" s="70"/>
      <c r="P4" s="70"/>
      <c r="Q4" s="70"/>
    </row>
    <row r="5" spans="1:39" ht="30" customHeight="1" thickBot="1" x14ac:dyDescent="0.45">
      <c r="A5" s="1" t="s">
        <v>89</v>
      </c>
      <c r="B5" s="63"/>
      <c r="C5" s="1"/>
    </row>
    <row r="6" spans="1:39" ht="30" customHeight="1" thickBot="1" x14ac:dyDescent="0.45">
      <c r="A6" s="1"/>
      <c r="B6" s="3" t="s">
        <v>92</v>
      </c>
      <c r="C6" s="98">
        <v>2</v>
      </c>
      <c r="D6" s="69" t="s">
        <v>94</v>
      </c>
    </row>
    <row r="7" spans="1:39" ht="30" customHeight="1" thickBot="1" x14ac:dyDescent="0.45">
      <c r="A7" s="1"/>
      <c r="B7" s="3" t="s">
        <v>88</v>
      </c>
      <c r="C7" s="98">
        <v>4</v>
      </c>
      <c r="D7" s="69" t="s">
        <v>94</v>
      </c>
    </row>
    <row r="8" spans="1:39" ht="30" customHeight="1" x14ac:dyDescent="0.4">
      <c r="A8" s="1"/>
      <c r="B8" s="63" t="s">
        <v>154</v>
      </c>
      <c r="C8" s="1"/>
    </row>
    <row r="9" spans="1:39" ht="12.75" customHeight="1" x14ac:dyDescent="0.4">
      <c r="A9" s="1"/>
      <c r="B9" s="63"/>
      <c r="C9" s="1"/>
      <c r="D9" s="69"/>
    </row>
    <row r="10" spans="1:39" ht="30" customHeight="1" x14ac:dyDescent="0.4">
      <c r="A10" s="3" t="s">
        <v>127</v>
      </c>
    </row>
    <row r="11" spans="1:39" ht="29.25" customHeight="1" thickBot="1" x14ac:dyDescent="0.45">
      <c r="A11" s="1" t="s">
        <v>93</v>
      </c>
      <c r="B11" s="63"/>
      <c r="C11" s="1"/>
      <c r="D11" s="1"/>
      <c r="E11" s="1"/>
      <c r="F11" s="1"/>
      <c r="G11" s="1"/>
      <c r="H11" s="1"/>
      <c r="I11" s="1"/>
      <c r="J11" s="1"/>
      <c r="K11" s="1"/>
      <c r="L11" s="1"/>
      <c r="M11" s="1"/>
      <c r="N11" s="1"/>
      <c r="O11" s="1"/>
      <c r="P11" s="1"/>
      <c r="S11" s="108"/>
      <c r="T11" s="108"/>
      <c r="U11" s="108"/>
      <c r="V11" s="108"/>
      <c r="W11" s="108"/>
      <c r="X11" s="108"/>
      <c r="Y11" s="108"/>
      <c r="Z11" s="108"/>
      <c r="AA11" s="108"/>
      <c r="AB11" s="108"/>
      <c r="AC11" s="108"/>
      <c r="AD11" s="108"/>
      <c r="AE11" s="108"/>
      <c r="AF11" s="108"/>
      <c r="AG11" s="108"/>
      <c r="AH11" s="108"/>
      <c r="AI11" s="108"/>
      <c r="AJ11" s="108"/>
      <c r="AK11" s="108"/>
      <c r="AL11" s="108"/>
      <c r="AM11" s="108"/>
    </row>
    <row r="12" spans="1:39" ht="29.25" customHeight="1" x14ac:dyDescent="0.4">
      <c r="A12" s="56" t="s">
        <v>8</v>
      </c>
      <c r="B12" s="1"/>
      <c r="C12" s="1"/>
      <c r="D12" s="1"/>
      <c r="E12" s="1"/>
      <c r="F12" s="257" t="s">
        <v>141</v>
      </c>
      <c r="G12" s="258"/>
      <c r="H12" s="258"/>
      <c r="I12" s="258"/>
      <c r="J12" s="258"/>
      <c r="K12" s="258"/>
      <c r="L12" s="258"/>
      <c r="M12" s="258"/>
      <c r="N12" s="259"/>
      <c r="O12" s="107" t="s">
        <v>142</v>
      </c>
      <c r="P12" s="255" t="s">
        <v>7</v>
      </c>
      <c r="S12" s="67" t="s">
        <v>75</v>
      </c>
      <c r="T12" s="67" t="s">
        <v>66</v>
      </c>
      <c r="U12" s="67"/>
      <c r="V12" s="67" t="s">
        <v>67</v>
      </c>
      <c r="W12" s="67"/>
      <c r="X12" s="67" t="s">
        <v>68</v>
      </c>
      <c r="Y12" s="67"/>
      <c r="Z12" s="67" t="s">
        <v>69</v>
      </c>
      <c r="AA12" s="67"/>
      <c r="AB12" s="67" t="s">
        <v>70</v>
      </c>
      <c r="AC12" s="67"/>
      <c r="AD12" s="67" t="s">
        <v>71</v>
      </c>
      <c r="AE12" s="67"/>
      <c r="AF12" s="67" t="s">
        <v>72</v>
      </c>
      <c r="AG12" s="67"/>
      <c r="AH12" s="67" t="s">
        <v>96</v>
      </c>
      <c r="AI12" s="67"/>
      <c r="AJ12" s="67" t="s">
        <v>97</v>
      </c>
      <c r="AK12" s="67"/>
      <c r="AL12" s="67" t="s">
        <v>125</v>
      </c>
      <c r="AM12" s="67"/>
    </row>
    <row r="13" spans="1:39" ht="29.25" customHeight="1" thickBot="1" x14ac:dyDescent="0.45">
      <c r="A13" s="56" t="s">
        <v>62</v>
      </c>
      <c r="B13" s="1"/>
      <c r="C13" s="1"/>
      <c r="D13" s="1"/>
      <c r="E13" s="1"/>
      <c r="F13" s="51" t="s">
        <v>55</v>
      </c>
      <c r="G13" s="10" t="s">
        <v>56</v>
      </c>
      <c r="H13" s="10" t="s">
        <v>57</v>
      </c>
      <c r="I13" s="10" t="s">
        <v>58</v>
      </c>
      <c r="J13" s="10" t="s">
        <v>59</v>
      </c>
      <c r="K13" s="10" t="s">
        <v>60</v>
      </c>
      <c r="L13" s="10" t="s">
        <v>61</v>
      </c>
      <c r="M13" s="10" t="s">
        <v>9</v>
      </c>
      <c r="N13" s="10" t="s">
        <v>10</v>
      </c>
      <c r="O13" s="10" t="s">
        <v>125</v>
      </c>
      <c r="P13" s="256"/>
      <c r="S13" s="67"/>
      <c r="T13" s="67" t="s">
        <v>110</v>
      </c>
      <c r="U13" s="67" t="s">
        <v>111</v>
      </c>
      <c r="V13" s="67" t="s">
        <v>110</v>
      </c>
      <c r="W13" s="67" t="s">
        <v>111</v>
      </c>
      <c r="X13" s="67" t="s">
        <v>110</v>
      </c>
      <c r="Y13" s="67" t="s">
        <v>111</v>
      </c>
      <c r="Z13" s="67" t="s">
        <v>110</v>
      </c>
      <c r="AA13" s="67" t="s">
        <v>111</v>
      </c>
      <c r="AB13" s="67" t="s">
        <v>110</v>
      </c>
      <c r="AC13" s="67" t="s">
        <v>111</v>
      </c>
      <c r="AD13" s="67" t="s">
        <v>110</v>
      </c>
      <c r="AE13" s="67" t="s">
        <v>111</v>
      </c>
      <c r="AF13" s="67" t="s">
        <v>110</v>
      </c>
      <c r="AG13" s="67" t="s">
        <v>111</v>
      </c>
      <c r="AH13" s="67" t="s">
        <v>110</v>
      </c>
      <c r="AI13" s="67" t="s">
        <v>111</v>
      </c>
      <c r="AJ13" s="67" t="s">
        <v>110</v>
      </c>
      <c r="AK13" s="67" t="s">
        <v>111</v>
      </c>
      <c r="AL13" s="67" t="s">
        <v>110</v>
      </c>
      <c r="AM13" s="67" t="s">
        <v>111</v>
      </c>
    </row>
    <row r="14" spans="1:39" ht="29.25" customHeight="1" x14ac:dyDescent="0.4">
      <c r="A14" s="266" t="s">
        <v>84</v>
      </c>
      <c r="B14" s="268" t="s">
        <v>134</v>
      </c>
      <c r="C14" s="270" t="s">
        <v>1</v>
      </c>
      <c r="D14" s="271"/>
      <c r="E14" s="272"/>
      <c r="F14" s="99">
        <v>1</v>
      </c>
      <c r="G14" s="99">
        <v>2</v>
      </c>
      <c r="H14" s="99">
        <v>0</v>
      </c>
      <c r="I14" s="99">
        <v>1</v>
      </c>
      <c r="J14" s="99">
        <v>2</v>
      </c>
      <c r="K14" s="99">
        <v>1</v>
      </c>
      <c r="L14" s="99">
        <v>2</v>
      </c>
      <c r="M14" s="99">
        <v>2</v>
      </c>
      <c r="N14" s="99">
        <v>3</v>
      </c>
      <c r="O14" s="99">
        <v>2</v>
      </c>
      <c r="P14" s="12">
        <f>SUM(F14:O14)</f>
        <v>16</v>
      </c>
      <c r="S14" s="67" t="s">
        <v>73</v>
      </c>
      <c r="T14" s="68">
        <f>IF(F36="","",F36)</f>
        <v>3</v>
      </c>
      <c r="U14" s="68">
        <f>F14</f>
        <v>1</v>
      </c>
      <c r="V14" s="68">
        <f>IF(G36="","",SUM(T14,G36))</f>
        <v>6</v>
      </c>
      <c r="W14" s="68">
        <f>U14+G14</f>
        <v>3</v>
      </c>
      <c r="X14" s="68">
        <f>IF(H36="","",SUM(V14,H36))</f>
        <v>9</v>
      </c>
      <c r="Y14" s="68">
        <f>W14+H14</f>
        <v>3</v>
      </c>
      <c r="Z14" s="68">
        <f>IF(I36="","",SUM(X14,I36))</f>
        <v>12</v>
      </c>
      <c r="AA14" s="68">
        <f>Y14+I14</f>
        <v>4</v>
      </c>
      <c r="AB14" s="68">
        <f>IF(J36="","",SUM(Z14,J36))</f>
        <v>15</v>
      </c>
      <c r="AC14" s="68">
        <f>AA14+J14</f>
        <v>6</v>
      </c>
      <c r="AD14" s="68">
        <f>IF(K36="","",SUM(AB14,K36))</f>
        <v>18</v>
      </c>
      <c r="AE14" s="68">
        <f>AC14+K14</f>
        <v>7</v>
      </c>
      <c r="AF14" s="68">
        <f>IF(L36="","",SUM(AD14,L36))</f>
        <v>21</v>
      </c>
      <c r="AG14" s="68">
        <f>AE14+L14</f>
        <v>9</v>
      </c>
      <c r="AH14" s="68">
        <f>IF(M36="","",SUM(AF14,M36))</f>
        <v>24</v>
      </c>
      <c r="AI14" s="68">
        <f>AG14+M14</f>
        <v>11</v>
      </c>
      <c r="AJ14" s="68">
        <f>IF(N36="","",SUM(AH14,N36))</f>
        <v>27</v>
      </c>
      <c r="AK14" s="68">
        <f>AI14+N14</f>
        <v>14</v>
      </c>
      <c r="AL14" s="68">
        <f>IF(O36="","",SUM(AJ14,O36))</f>
        <v>32</v>
      </c>
      <c r="AM14" s="68">
        <f>AK14+O14</f>
        <v>16</v>
      </c>
    </row>
    <row r="15" spans="1:39" ht="29.25" customHeight="1" x14ac:dyDescent="0.4">
      <c r="A15" s="223"/>
      <c r="B15" s="237"/>
      <c r="C15" s="230" t="s">
        <v>4</v>
      </c>
      <c r="D15" s="231"/>
      <c r="E15" s="232"/>
      <c r="F15" s="99">
        <v>1</v>
      </c>
      <c r="G15" s="99">
        <v>1</v>
      </c>
      <c r="H15" s="99">
        <v>1</v>
      </c>
      <c r="I15" s="99">
        <v>1</v>
      </c>
      <c r="J15" s="99">
        <v>0</v>
      </c>
      <c r="K15" s="99">
        <v>2</v>
      </c>
      <c r="L15" s="99">
        <v>2</v>
      </c>
      <c r="M15" s="99">
        <v>3</v>
      </c>
      <c r="N15" s="99">
        <v>3</v>
      </c>
      <c r="O15" s="99">
        <v>5</v>
      </c>
      <c r="P15" s="12">
        <f>SUM(F15:O15)</f>
        <v>19</v>
      </c>
      <c r="S15" s="67" t="s">
        <v>76</v>
      </c>
      <c r="T15" s="68">
        <f>IF(F37="","",F37)</f>
        <v>3</v>
      </c>
      <c r="U15" s="68">
        <f>F15</f>
        <v>1</v>
      </c>
      <c r="V15" s="68">
        <f>IF(G37="","",SUM(T15,G37))</f>
        <v>5</v>
      </c>
      <c r="W15" s="68">
        <f>U15+G15</f>
        <v>2</v>
      </c>
      <c r="X15" s="68">
        <f>IF(H37="","",SUM(V15,H37))</f>
        <v>8</v>
      </c>
      <c r="Y15" s="68">
        <f>W15+H15</f>
        <v>3</v>
      </c>
      <c r="Z15" s="68">
        <f>IF(I37="","",SUM(X15,I37))</f>
        <v>10</v>
      </c>
      <c r="AA15" s="68">
        <f>Y15+I15</f>
        <v>4</v>
      </c>
      <c r="AB15" s="68">
        <f>IF(J37="","",SUM(Z15,J37))</f>
        <v>13</v>
      </c>
      <c r="AC15" s="68">
        <f>AA15+J15</f>
        <v>4</v>
      </c>
      <c r="AD15" s="68">
        <f>IF(K37="","",SUM(AB15,K37))</f>
        <v>15</v>
      </c>
      <c r="AE15" s="68">
        <f>AC15+K15</f>
        <v>6</v>
      </c>
      <c r="AF15" s="68">
        <f>IF(L37="","",SUM(AD15,L37))</f>
        <v>18</v>
      </c>
      <c r="AG15" s="68">
        <f>AE15+L15</f>
        <v>8</v>
      </c>
      <c r="AH15" s="68">
        <f>IF(M37="","",SUM(AF15,M37))</f>
        <v>20</v>
      </c>
      <c r="AI15" s="68">
        <f>AG15+M15</f>
        <v>11</v>
      </c>
      <c r="AJ15" s="68">
        <f>IF(N37="","",SUM(AH15,N37))</f>
        <v>23</v>
      </c>
      <c r="AK15" s="68">
        <f>AI15+N15</f>
        <v>14</v>
      </c>
      <c r="AL15" s="68">
        <f>IF(O37="","",SUM(AJ15,O37))</f>
        <v>26</v>
      </c>
      <c r="AM15" s="68">
        <f>AK15+O15</f>
        <v>19</v>
      </c>
    </row>
    <row r="16" spans="1:39" ht="29.25" customHeight="1" thickBot="1" x14ac:dyDescent="0.45">
      <c r="A16" s="267"/>
      <c r="B16" s="269"/>
      <c r="C16" s="273" t="s">
        <v>64</v>
      </c>
      <c r="D16" s="274"/>
      <c r="E16" s="275"/>
      <c r="F16" s="59">
        <f>SUM(F14,F15)</f>
        <v>2</v>
      </c>
      <c r="G16" s="59">
        <f>SUM(G14,G15)</f>
        <v>3</v>
      </c>
      <c r="H16" s="59">
        <f>SUM(H14,H15)</f>
        <v>1</v>
      </c>
      <c r="I16" s="59">
        <f>SUM(I14,I15)</f>
        <v>2</v>
      </c>
      <c r="J16" s="59">
        <f>SUM(J14,J15)</f>
        <v>2</v>
      </c>
      <c r="K16" s="59">
        <f>SUM(K14,K15)</f>
        <v>3</v>
      </c>
      <c r="L16" s="59">
        <f>SUM(L14,L15)</f>
        <v>4</v>
      </c>
      <c r="M16" s="59">
        <f>SUM(M14,M15)</f>
        <v>5</v>
      </c>
      <c r="N16" s="59">
        <f>SUM(N14,N15)</f>
        <v>6</v>
      </c>
      <c r="O16" s="59">
        <f>SUM(O14,O15)</f>
        <v>7</v>
      </c>
      <c r="P16" s="60">
        <f>SUM(F16:O16)</f>
        <v>35</v>
      </c>
      <c r="S16" s="67" t="s">
        <v>74</v>
      </c>
      <c r="T16" s="68">
        <f t="shared" ref="T16:AL16" si="0">IF(T14="","",SUM(T14:T15))</f>
        <v>6</v>
      </c>
      <c r="U16" s="68">
        <f>IF(U14="","",SUM(U14:U15))</f>
        <v>2</v>
      </c>
      <c r="V16" s="68">
        <f t="shared" si="0"/>
        <v>11</v>
      </c>
      <c r="W16" s="68">
        <f>IF(W14="","",SUM(W14:W15))</f>
        <v>5</v>
      </c>
      <c r="X16" s="68">
        <f t="shared" si="0"/>
        <v>17</v>
      </c>
      <c r="Y16" s="68">
        <f>IF(Y14="","",SUM(Y14:Y15))</f>
        <v>6</v>
      </c>
      <c r="Z16" s="68">
        <f t="shared" si="0"/>
        <v>22</v>
      </c>
      <c r="AA16" s="68">
        <f>IF(AA14="","",SUM(AA14:AA15))</f>
        <v>8</v>
      </c>
      <c r="AB16" s="68">
        <f t="shared" si="0"/>
        <v>28</v>
      </c>
      <c r="AC16" s="68">
        <f>IF(AC14="","",SUM(AC14:AC15))</f>
        <v>10</v>
      </c>
      <c r="AD16" s="68">
        <f t="shared" si="0"/>
        <v>33</v>
      </c>
      <c r="AE16" s="68">
        <f>IF(AE14="","",SUM(AE14:AE15))</f>
        <v>13</v>
      </c>
      <c r="AF16" s="68">
        <f t="shared" si="0"/>
        <v>39</v>
      </c>
      <c r="AG16" s="68">
        <f>IF(AG14="","",SUM(AG14:AG15))</f>
        <v>17</v>
      </c>
      <c r="AH16" s="68">
        <f t="shared" si="0"/>
        <v>44</v>
      </c>
      <c r="AI16" s="68">
        <f>IF(AI14="","",SUM(AI14:AI15))</f>
        <v>22</v>
      </c>
      <c r="AJ16" s="68">
        <f t="shared" si="0"/>
        <v>50</v>
      </c>
      <c r="AK16" s="68">
        <f>IF(AK14="","",SUM(AK14:AK15))</f>
        <v>28</v>
      </c>
      <c r="AL16" s="68">
        <f t="shared" si="0"/>
        <v>58</v>
      </c>
      <c r="AM16" s="68">
        <f>IF(AM14="","",SUM(AM14:AM15))</f>
        <v>35</v>
      </c>
    </row>
    <row r="17" spans="1:39" ht="29.25" customHeight="1" thickTop="1" x14ac:dyDescent="0.4">
      <c r="A17" s="276" t="s">
        <v>85</v>
      </c>
      <c r="B17" s="243" t="s">
        <v>82</v>
      </c>
      <c r="C17" s="245" t="s">
        <v>1</v>
      </c>
      <c r="D17" s="246"/>
      <c r="E17" s="247"/>
      <c r="F17" s="100">
        <v>80</v>
      </c>
      <c r="G17" s="100">
        <v>290</v>
      </c>
      <c r="H17" s="100">
        <v>88</v>
      </c>
      <c r="I17" s="100">
        <v>88</v>
      </c>
      <c r="J17" s="100">
        <v>180</v>
      </c>
      <c r="K17" s="100">
        <v>90</v>
      </c>
      <c r="L17" s="100">
        <v>200</v>
      </c>
      <c r="M17" s="100">
        <v>180</v>
      </c>
      <c r="N17" s="100">
        <v>260</v>
      </c>
      <c r="O17" s="100">
        <v>200</v>
      </c>
      <c r="P17" s="82">
        <f>SUM(F17:O17)</f>
        <v>1656</v>
      </c>
      <c r="S17" s="67" t="s">
        <v>119</v>
      </c>
      <c r="T17" s="68">
        <v>10</v>
      </c>
      <c r="U17" s="68">
        <v>10</v>
      </c>
      <c r="V17" s="68">
        <v>10</v>
      </c>
      <c r="W17" s="68">
        <v>10</v>
      </c>
      <c r="X17" s="68">
        <v>10</v>
      </c>
      <c r="Y17" s="68">
        <v>10</v>
      </c>
      <c r="Z17" s="68">
        <v>10</v>
      </c>
      <c r="AA17" s="68">
        <v>10</v>
      </c>
      <c r="AB17" s="68">
        <v>10</v>
      </c>
      <c r="AC17" s="68">
        <v>10</v>
      </c>
      <c r="AD17" s="68">
        <v>10</v>
      </c>
      <c r="AE17" s="68">
        <v>10</v>
      </c>
      <c r="AF17" s="68">
        <v>10</v>
      </c>
      <c r="AG17" s="68">
        <v>10</v>
      </c>
      <c r="AH17" s="68">
        <v>10</v>
      </c>
      <c r="AI17" s="68">
        <v>10</v>
      </c>
      <c r="AJ17" s="68">
        <v>10</v>
      </c>
      <c r="AK17" s="68">
        <v>10</v>
      </c>
      <c r="AL17" s="68">
        <v>10</v>
      </c>
      <c r="AM17" s="68">
        <v>10</v>
      </c>
    </row>
    <row r="18" spans="1:39" ht="29.25" customHeight="1" x14ac:dyDescent="0.4">
      <c r="A18" s="223"/>
      <c r="B18" s="237"/>
      <c r="C18" s="230" t="s">
        <v>4</v>
      </c>
      <c r="D18" s="231"/>
      <c r="E18" s="232"/>
      <c r="F18" s="101">
        <v>40</v>
      </c>
      <c r="G18" s="101">
        <v>25</v>
      </c>
      <c r="H18" s="101">
        <v>30</v>
      </c>
      <c r="I18" s="101">
        <v>30</v>
      </c>
      <c r="J18" s="101">
        <v>0</v>
      </c>
      <c r="K18" s="101">
        <v>120</v>
      </c>
      <c r="L18" s="101">
        <v>140</v>
      </c>
      <c r="M18" s="101">
        <v>165</v>
      </c>
      <c r="N18" s="101">
        <v>150</v>
      </c>
      <c r="O18" s="101">
        <v>210</v>
      </c>
      <c r="P18" s="13">
        <f>SUM(F18:O18)</f>
        <v>910</v>
      </c>
      <c r="S18" s="67" t="s">
        <v>112</v>
      </c>
      <c r="T18" s="67" t="s">
        <v>66</v>
      </c>
      <c r="U18" s="67"/>
      <c r="V18" s="67" t="s">
        <v>67</v>
      </c>
      <c r="W18" s="67"/>
      <c r="X18" s="67" t="s">
        <v>68</v>
      </c>
      <c r="Y18" s="67"/>
      <c r="Z18" s="67" t="s">
        <v>69</v>
      </c>
      <c r="AA18" s="67"/>
      <c r="AB18" s="67" t="s">
        <v>70</v>
      </c>
      <c r="AC18" s="67"/>
      <c r="AD18" s="67" t="s">
        <v>71</v>
      </c>
      <c r="AE18" s="67"/>
      <c r="AF18" s="67" t="s">
        <v>72</v>
      </c>
      <c r="AG18" s="67"/>
      <c r="AH18" s="67" t="s">
        <v>96</v>
      </c>
      <c r="AI18" s="67"/>
      <c r="AJ18" s="67" t="s">
        <v>97</v>
      </c>
      <c r="AK18" s="67"/>
      <c r="AL18" s="67" t="s">
        <v>125</v>
      </c>
      <c r="AM18" s="67"/>
    </row>
    <row r="19" spans="1:39" ht="29.25" customHeight="1" thickBot="1" x14ac:dyDescent="0.45">
      <c r="A19" s="277"/>
      <c r="B19" s="278"/>
      <c r="C19" s="279" t="s">
        <v>29</v>
      </c>
      <c r="D19" s="280"/>
      <c r="E19" s="281"/>
      <c r="F19" s="14">
        <f>SUM(F17,F18)</f>
        <v>120</v>
      </c>
      <c r="G19" s="14">
        <f>SUM(G17,G18)</f>
        <v>315</v>
      </c>
      <c r="H19" s="14">
        <f>SUM(H17,H18)</f>
        <v>118</v>
      </c>
      <c r="I19" s="14">
        <f>SUM(I17,I18)</f>
        <v>118</v>
      </c>
      <c r="J19" s="14">
        <f>SUM(J17,J18)</f>
        <v>180</v>
      </c>
      <c r="K19" s="14">
        <f>SUM(K17,K18)</f>
        <v>210</v>
      </c>
      <c r="L19" s="14">
        <f>SUM(L17,L18)</f>
        <v>340</v>
      </c>
      <c r="M19" s="14">
        <f>SUM(M17,M18)</f>
        <v>345</v>
      </c>
      <c r="N19" s="14">
        <f>SUM(N17,N18)</f>
        <v>410</v>
      </c>
      <c r="O19" s="14">
        <f>SUM(O17,O18)</f>
        <v>410</v>
      </c>
      <c r="P19" s="15">
        <f>SUM(F19:O19)</f>
        <v>2566</v>
      </c>
      <c r="S19" s="67"/>
      <c r="T19" s="67" t="s">
        <v>110</v>
      </c>
      <c r="U19" s="67" t="s">
        <v>111</v>
      </c>
      <c r="V19" s="67" t="s">
        <v>110</v>
      </c>
      <c r="W19" s="67" t="s">
        <v>111</v>
      </c>
      <c r="X19" s="67" t="s">
        <v>110</v>
      </c>
      <c r="Y19" s="67" t="s">
        <v>111</v>
      </c>
      <c r="Z19" s="67" t="s">
        <v>110</v>
      </c>
      <c r="AA19" s="67" t="s">
        <v>111</v>
      </c>
      <c r="AB19" s="67" t="s">
        <v>110</v>
      </c>
      <c r="AC19" s="67" t="s">
        <v>111</v>
      </c>
      <c r="AD19" s="67" t="s">
        <v>110</v>
      </c>
      <c r="AE19" s="67" t="s">
        <v>111</v>
      </c>
      <c r="AF19" s="67" t="s">
        <v>110</v>
      </c>
      <c r="AG19" s="67" t="s">
        <v>111</v>
      </c>
      <c r="AH19" s="67" t="s">
        <v>110</v>
      </c>
      <c r="AI19" s="67" t="s">
        <v>111</v>
      </c>
      <c r="AJ19" s="67" t="s">
        <v>110</v>
      </c>
      <c r="AK19" s="67" t="s">
        <v>111</v>
      </c>
      <c r="AL19" s="67" t="s">
        <v>110</v>
      </c>
      <c r="AM19" s="67" t="s">
        <v>111</v>
      </c>
    </row>
    <row r="20" spans="1:39" ht="29.25" customHeight="1" thickTop="1" x14ac:dyDescent="0.4">
      <c r="A20" s="276" t="s">
        <v>105</v>
      </c>
      <c r="B20" s="243" t="s">
        <v>82</v>
      </c>
      <c r="C20" s="245" t="s">
        <v>1</v>
      </c>
      <c r="D20" s="246"/>
      <c r="E20" s="247"/>
      <c r="F20" s="96">
        <f>F17/($C$6+$C$7*0.5)</f>
        <v>20</v>
      </c>
      <c r="G20" s="96">
        <f>G17/($C$6+$C$7*0.5)</f>
        <v>72.5</v>
      </c>
      <c r="H20" s="96">
        <f>H17/($C$6+$C$7*0.5)</f>
        <v>22</v>
      </c>
      <c r="I20" s="96">
        <f>I17/($C$6+$C$7*0.5)</f>
        <v>22</v>
      </c>
      <c r="J20" s="96">
        <f>J17/($C$6+$C$7*0.5)</f>
        <v>45</v>
      </c>
      <c r="K20" s="96">
        <f>K17/($C$6+$C$7*0.5)</f>
        <v>22.5</v>
      </c>
      <c r="L20" s="96">
        <f>L17/($C$6+$C$7*0.5)</f>
        <v>50</v>
      </c>
      <c r="M20" s="96">
        <f>M17/($C$6+$C$7*0.5)</f>
        <v>45</v>
      </c>
      <c r="N20" s="96">
        <f>N17/($C$6+$C$7*0.5)</f>
        <v>65</v>
      </c>
      <c r="O20" s="96">
        <f>O17/($C$6+$C$7*0.5)</f>
        <v>50</v>
      </c>
      <c r="P20" s="82">
        <f>SUM(F20:O20)</f>
        <v>414</v>
      </c>
      <c r="S20" s="67" t="s">
        <v>73</v>
      </c>
      <c r="T20" s="68">
        <f>IF(F42="","",F42)</f>
        <v>66</v>
      </c>
      <c r="U20" s="68">
        <f>F20</f>
        <v>20</v>
      </c>
      <c r="V20" s="68">
        <f>IF(G42="","",SUM(T20,G42))</f>
        <v>132</v>
      </c>
      <c r="W20" s="68">
        <f>U20+G20</f>
        <v>92.5</v>
      </c>
      <c r="X20" s="68">
        <f>IF(H42="","",SUM(V20,H42))</f>
        <v>198</v>
      </c>
      <c r="Y20" s="68">
        <f>W20+H20</f>
        <v>114.5</v>
      </c>
      <c r="Z20" s="68">
        <f>IF(I42="","",SUM(X20,I42))</f>
        <v>264</v>
      </c>
      <c r="AA20" s="68">
        <f>Y20+I20</f>
        <v>136.5</v>
      </c>
      <c r="AB20" s="68">
        <f>IF(J42="","",SUM(Z20,J42))</f>
        <v>330</v>
      </c>
      <c r="AC20" s="68">
        <f>AA20+J20</f>
        <v>181.5</v>
      </c>
      <c r="AD20" s="68">
        <f>IF(K42="","",SUM(AB20,K42))</f>
        <v>396</v>
      </c>
      <c r="AE20" s="68">
        <f>AC20+K20</f>
        <v>204</v>
      </c>
      <c r="AF20" s="68">
        <f>IF(L42="","",SUM(AD20,L42))</f>
        <v>462</v>
      </c>
      <c r="AG20" s="68">
        <f>AE20+L20</f>
        <v>254</v>
      </c>
      <c r="AH20" s="68">
        <f>IF(M42="","",SUM(AF20,M42))</f>
        <v>528</v>
      </c>
      <c r="AI20" s="68">
        <f>AG20+M20</f>
        <v>299</v>
      </c>
      <c r="AJ20" s="68">
        <f>IF(N42="","",SUM(AH20,N42))</f>
        <v>594</v>
      </c>
      <c r="AK20" s="68">
        <f>AI20+N20</f>
        <v>364</v>
      </c>
      <c r="AL20" s="68">
        <f>IF(O42="","",SUM(AJ20,O42))</f>
        <v>704</v>
      </c>
      <c r="AM20" s="68">
        <f>AK20+O20</f>
        <v>414</v>
      </c>
    </row>
    <row r="21" spans="1:39" ht="29.25" customHeight="1" x14ac:dyDescent="0.4">
      <c r="A21" s="223"/>
      <c r="B21" s="237"/>
      <c r="C21" s="230" t="s">
        <v>4</v>
      </c>
      <c r="D21" s="231"/>
      <c r="E21" s="232"/>
      <c r="F21" s="89">
        <f>F18/($C$6+$C$7*0.5)</f>
        <v>10</v>
      </c>
      <c r="G21" s="89">
        <f>G18/($C$6+$C$7*0.5)</f>
        <v>6.25</v>
      </c>
      <c r="H21" s="89">
        <f>H18/($C$6+$C$7*0.5)</f>
        <v>7.5</v>
      </c>
      <c r="I21" s="89">
        <f>I18/($C$6+$C$7*0.5)</f>
        <v>7.5</v>
      </c>
      <c r="J21" s="89">
        <f>J18/($C$6+$C$7*0.5)</f>
        <v>0</v>
      </c>
      <c r="K21" s="89">
        <f>K18/($C$6+$C$7*0.5)</f>
        <v>30</v>
      </c>
      <c r="L21" s="89">
        <f>L18/($C$6+$C$7*0.5)</f>
        <v>35</v>
      </c>
      <c r="M21" s="89">
        <f>M18/($C$6+$C$7*0.5)</f>
        <v>41.25</v>
      </c>
      <c r="N21" s="89">
        <f>N18/($C$6+$C$7*0.5)</f>
        <v>37.5</v>
      </c>
      <c r="O21" s="89">
        <f>O18/($C$6+$C$7*0.5)</f>
        <v>52.5</v>
      </c>
      <c r="P21" s="13">
        <f>SUM(F21:O21)</f>
        <v>227.5</v>
      </c>
      <c r="S21" s="67" t="s">
        <v>76</v>
      </c>
      <c r="T21" s="68">
        <f>IF(F43="","",F43)</f>
        <v>33</v>
      </c>
      <c r="U21" s="68">
        <f>F21</f>
        <v>10</v>
      </c>
      <c r="V21" s="68">
        <f>IF(G43="","",SUM(T21,G43))</f>
        <v>55</v>
      </c>
      <c r="W21" s="68">
        <f>U21+G21</f>
        <v>16.25</v>
      </c>
      <c r="X21" s="68">
        <f>IF(H43="","",SUM(V21,H43))</f>
        <v>88</v>
      </c>
      <c r="Y21" s="68">
        <f>W21+H21</f>
        <v>23.75</v>
      </c>
      <c r="Z21" s="68">
        <f>IF(I43="","",SUM(X21,I43))</f>
        <v>110</v>
      </c>
      <c r="AA21" s="68">
        <f>Y21+I21</f>
        <v>31.25</v>
      </c>
      <c r="AB21" s="68">
        <f>IF(J43="","",SUM(Z21,J43))</f>
        <v>143</v>
      </c>
      <c r="AC21" s="68">
        <f>AA21+J21</f>
        <v>31.25</v>
      </c>
      <c r="AD21" s="68">
        <f>IF(K43="","",SUM(AB21,K43))</f>
        <v>165</v>
      </c>
      <c r="AE21" s="68">
        <f>AC21+K21</f>
        <v>61.25</v>
      </c>
      <c r="AF21" s="68">
        <f>IF(L43="","",SUM(AD21,L43))</f>
        <v>198</v>
      </c>
      <c r="AG21" s="68">
        <f>AE21+L21</f>
        <v>96.25</v>
      </c>
      <c r="AH21" s="68">
        <f>IF(M43="","",SUM(AF21,M43))</f>
        <v>220</v>
      </c>
      <c r="AI21" s="68">
        <f>AG21+M21</f>
        <v>137.5</v>
      </c>
      <c r="AJ21" s="68">
        <f>IF(N43="","",SUM(AH21,N43))</f>
        <v>253</v>
      </c>
      <c r="AK21" s="68">
        <f>AI21+N21</f>
        <v>175</v>
      </c>
      <c r="AL21" s="68">
        <f>IF(O43="","",SUM(AJ21,O43))</f>
        <v>286</v>
      </c>
      <c r="AM21" s="68">
        <f>AK21+O21</f>
        <v>227.5</v>
      </c>
    </row>
    <row r="22" spans="1:39" ht="29.25" customHeight="1" thickBot="1" x14ac:dyDescent="0.45">
      <c r="A22" s="277"/>
      <c r="B22" s="278"/>
      <c r="C22" s="279" t="s">
        <v>29</v>
      </c>
      <c r="D22" s="280"/>
      <c r="E22" s="281"/>
      <c r="F22" s="14">
        <f>SUM(F20,F21)</f>
        <v>30</v>
      </c>
      <c r="G22" s="14">
        <f>SUM(G20,G21)</f>
        <v>78.75</v>
      </c>
      <c r="H22" s="14">
        <f>SUM(H20,H21)</f>
        <v>29.5</v>
      </c>
      <c r="I22" s="14">
        <f>SUM(I20,I21)</f>
        <v>29.5</v>
      </c>
      <c r="J22" s="14">
        <f>SUM(J20,J21)</f>
        <v>45</v>
      </c>
      <c r="K22" s="14">
        <f>SUM(K20,K21)</f>
        <v>52.5</v>
      </c>
      <c r="L22" s="14">
        <f>SUM(L20,L21)</f>
        <v>85</v>
      </c>
      <c r="M22" s="14">
        <f>SUM(M20,M21)</f>
        <v>86.25</v>
      </c>
      <c r="N22" s="14">
        <f>SUM(N20,N21)</f>
        <v>102.5</v>
      </c>
      <c r="O22" s="14">
        <f>SUM(O20,O21)</f>
        <v>102.5</v>
      </c>
      <c r="P22" s="15">
        <f>SUM(F22:O22)</f>
        <v>641.5</v>
      </c>
      <c r="S22" s="67" t="s">
        <v>74</v>
      </c>
      <c r="T22" s="68">
        <f t="shared" ref="T22" si="1">IF(T20="","",SUM(T20:T21))</f>
        <v>99</v>
      </c>
      <c r="U22" s="68">
        <f>IF(U20="","",SUM(U20:U21))</f>
        <v>30</v>
      </c>
      <c r="V22" s="68">
        <f t="shared" ref="V22" si="2">IF(V20="","",SUM(V20:V21))</f>
        <v>187</v>
      </c>
      <c r="W22" s="68">
        <f>IF(W20="","",SUM(W20:W21))</f>
        <v>108.75</v>
      </c>
      <c r="X22" s="68">
        <f t="shared" ref="X22" si="3">IF(X20="","",SUM(X20:X21))</f>
        <v>286</v>
      </c>
      <c r="Y22" s="68">
        <f>IF(Y20="","",SUM(Y20:Y21))</f>
        <v>138.25</v>
      </c>
      <c r="Z22" s="68">
        <f t="shared" ref="Z22" si="4">IF(Z20="","",SUM(Z20:Z21))</f>
        <v>374</v>
      </c>
      <c r="AA22" s="68">
        <f>IF(AA20="","",SUM(AA20:AA21))</f>
        <v>167.75</v>
      </c>
      <c r="AB22" s="68">
        <f t="shared" ref="AB22" si="5">IF(AB20="","",SUM(AB20:AB21))</f>
        <v>473</v>
      </c>
      <c r="AC22" s="68">
        <f>IF(AC20="","",SUM(AC20:AC21))</f>
        <v>212.75</v>
      </c>
      <c r="AD22" s="68">
        <f t="shared" ref="AD22" si="6">IF(AD20="","",SUM(AD20:AD21))</f>
        <v>561</v>
      </c>
      <c r="AE22" s="68">
        <f>IF(AE20="","",SUM(AE20:AE21))</f>
        <v>265.25</v>
      </c>
      <c r="AF22" s="68">
        <f t="shared" ref="AF22" si="7">IF(AF20="","",SUM(AF20:AF21))</f>
        <v>660</v>
      </c>
      <c r="AG22" s="68">
        <f>IF(AG20="","",SUM(AG20:AG21))</f>
        <v>350.25</v>
      </c>
      <c r="AH22" s="68">
        <f t="shared" ref="AH22" si="8">IF(AH20="","",SUM(AH20:AH21))</f>
        <v>748</v>
      </c>
      <c r="AI22" s="68">
        <f>IF(AI20="","",SUM(AI20:AI21))</f>
        <v>436.5</v>
      </c>
      <c r="AJ22" s="68">
        <f t="shared" ref="AJ22" si="9">IF(AJ20="","",SUM(AJ20:AJ21))</f>
        <v>847</v>
      </c>
      <c r="AK22" s="68">
        <f>IF(AK20="","",SUM(AK20:AK21))</f>
        <v>539</v>
      </c>
      <c r="AL22" s="68">
        <f t="shared" ref="AL22" si="10">IF(AL20="","",SUM(AL20:AL21))</f>
        <v>990</v>
      </c>
      <c r="AM22" s="68">
        <f>IF(AM20="","",SUM(AM20:AM21))</f>
        <v>641.5</v>
      </c>
    </row>
    <row r="23" spans="1:39" x14ac:dyDescent="0.4">
      <c r="A23" s="79"/>
      <c r="B23" s="80"/>
      <c r="C23" s="79"/>
      <c r="D23" s="79"/>
      <c r="E23" s="79"/>
      <c r="F23" s="81"/>
      <c r="G23" s="81"/>
      <c r="H23" s="81"/>
      <c r="I23" s="81"/>
      <c r="J23" s="81"/>
      <c r="K23" s="81"/>
      <c r="L23" s="81"/>
      <c r="M23" s="81"/>
      <c r="N23" s="81"/>
      <c r="O23" s="81"/>
      <c r="P23" s="75"/>
      <c r="S23" s="67" t="s">
        <v>119</v>
      </c>
      <c r="T23" s="68">
        <v>10</v>
      </c>
      <c r="U23" s="68">
        <v>10</v>
      </c>
      <c r="V23" s="68">
        <v>10</v>
      </c>
      <c r="W23" s="68">
        <v>10</v>
      </c>
      <c r="X23" s="68">
        <v>10</v>
      </c>
      <c r="Y23" s="68">
        <v>10</v>
      </c>
      <c r="Z23" s="68">
        <v>10</v>
      </c>
      <c r="AA23" s="68">
        <v>10</v>
      </c>
      <c r="AB23" s="68">
        <v>10</v>
      </c>
      <c r="AC23" s="68">
        <v>10</v>
      </c>
      <c r="AD23" s="68">
        <v>10</v>
      </c>
      <c r="AE23" s="68">
        <v>10</v>
      </c>
      <c r="AF23" s="68">
        <v>10</v>
      </c>
      <c r="AG23" s="68">
        <v>10</v>
      </c>
      <c r="AH23" s="68">
        <v>10</v>
      </c>
      <c r="AI23" s="68">
        <v>10</v>
      </c>
      <c r="AJ23" s="68">
        <v>10</v>
      </c>
      <c r="AK23" s="68">
        <v>10</v>
      </c>
      <c r="AL23" s="68">
        <v>10</v>
      </c>
      <c r="AM23" s="68">
        <v>10</v>
      </c>
    </row>
    <row r="24" spans="1:39" ht="29.25" customHeight="1" x14ac:dyDescent="0.4">
      <c r="A24" s="3" t="s">
        <v>128</v>
      </c>
      <c r="B24" s="1"/>
      <c r="C24" s="1"/>
      <c r="D24" s="1"/>
      <c r="E24" s="1"/>
      <c r="F24" s="1"/>
      <c r="G24" s="1"/>
      <c r="H24" s="1"/>
      <c r="I24" s="1"/>
      <c r="J24" s="1"/>
      <c r="K24" s="1"/>
      <c r="L24" s="1"/>
      <c r="M24" s="1"/>
      <c r="N24" s="1"/>
      <c r="O24" s="1"/>
      <c r="P24" s="1"/>
      <c r="S24" s="67" t="s">
        <v>77</v>
      </c>
      <c r="T24" s="67" t="s">
        <v>66</v>
      </c>
      <c r="U24" s="67"/>
      <c r="V24" s="67" t="s">
        <v>67</v>
      </c>
      <c r="W24" s="67"/>
      <c r="X24" s="67" t="s">
        <v>68</v>
      </c>
      <c r="Y24" s="67"/>
      <c r="Z24" s="67" t="s">
        <v>69</v>
      </c>
      <c r="AA24" s="67"/>
      <c r="AB24" s="67" t="s">
        <v>70</v>
      </c>
      <c r="AC24" s="67"/>
      <c r="AD24" s="67" t="s">
        <v>71</v>
      </c>
      <c r="AE24" s="67"/>
      <c r="AF24" s="67" t="s">
        <v>72</v>
      </c>
      <c r="AG24" s="67"/>
      <c r="AH24" s="67" t="s">
        <v>96</v>
      </c>
      <c r="AI24" s="67"/>
      <c r="AJ24" s="67" t="s">
        <v>97</v>
      </c>
      <c r="AK24" s="67"/>
      <c r="AL24" s="67" t="s">
        <v>125</v>
      </c>
      <c r="AM24" s="67"/>
    </row>
    <row r="25" spans="1:39" ht="29.25" customHeight="1" thickBot="1" x14ac:dyDescent="0.45">
      <c r="A25" s="2" t="s">
        <v>0</v>
      </c>
      <c r="B25" s="3"/>
      <c r="C25" s="3"/>
      <c r="D25" s="3"/>
      <c r="E25" s="3"/>
      <c r="F25" s="1"/>
      <c r="G25" s="1"/>
      <c r="H25" s="1"/>
      <c r="I25" s="1"/>
      <c r="J25" s="1"/>
      <c r="K25" s="1"/>
      <c r="L25" s="1"/>
      <c r="M25" s="1"/>
      <c r="N25" s="1"/>
      <c r="O25" s="1"/>
      <c r="P25" s="1"/>
      <c r="S25" s="67"/>
      <c r="T25" s="67" t="s">
        <v>110</v>
      </c>
      <c r="U25" s="67" t="s">
        <v>111</v>
      </c>
      <c r="V25" s="67" t="s">
        <v>110</v>
      </c>
      <c r="W25" s="67" t="s">
        <v>111</v>
      </c>
      <c r="X25" s="67" t="s">
        <v>110</v>
      </c>
      <c r="Y25" s="67" t="s">
        <v>111</v>
      </c>
      <c r="Z25" s="67" t="s">
        <v>110</v>
      </c>
      <c r="AA25" s="67" t="s">
        <v>111</v>
      </c>
      <c r="AB25" s="67" t="s">
        <v>110</v>
      </c>
      <c r="AC25" s="67" t="s">
        <v>111</v>
      </c>
      <c r="AD25" s="67" t="s">
        <v>110</v>
      </c>
      <c r="AE25" s="67" t="s">
        <v>111</v>
      </c>
      <c r="AF25" s="67" t="s">
        <v>110</v>
      </c>
      <c r="AG25" s="67" t="s">
        <v>111</v>
      </c>
      <c r="AH25" s="67" t="s">
        <v>110</v>
      </c>
      <c r="AI25" s="67" t="s">
        <v>111</v>
      </c>
      <c r="AJ25" s="67" t="s">
        <v>110</v>
      </c>
      <c r="AK25" s="67" t="s">
        <v>111</v>
      </c>
      <c r="AL25" s="67" t="s">
        <v>110</v>
      </c>
      <c r="AM25" s="67" t="s">
        <v>111</v>
      </c>
    </row>
    <row r="26" spans="1:39" ht="29.25" customHeight="1" thickBot="1" x14ac:dyDescent="0.45">
      <c r="A26" s="3"/>
      <c r="B26" s="3" t="s">
        <v>1</v>
      </c>
      <c r="C26" s="98">
        <v>550</v>
      </c>
      <c r="D26" s="3" t="s">
        <v>63</v>
      </c>
      <c r="E26" s="3"/>
      <c r="G26" s="3"/>
      <c r="H26" s="1"/>
      <c r="J26" s="3"/>
      <c r="K26" s="3" t="s">
        <v>2</v>
      </c>
      <c r="N26" s="4" t="s">
        <v>3</v>
      </c>
      <c r="O26" s="5">
        <v>0.16</v>
      </c>
      <c r="P26" s="6"/>
      <c r="S26" s="67" t="s">
        <v>73</v>
      </c>
      <c r="T26" s="68">
        <f>IF(F39="","",F39)</f>
        <v>264</v>
      </c>
      <c r="U26" s="68">
        <f>F17</f>
        <v>80</v>
      </c>
      <c r="V26" s="68">
        <f>IF(G39="","",SUM(T26,G39))</f>
        <v>528</v>
      </c>
      <c r="W26" s="68">
        <f>U26+G17</f>
        <v>370</v>
      </c>
      <c r="X26" s="68">
        <f>IF(H39="","",SUM(V26,H39))</f>
        <v>792</v>
      </c>
      <c r="Y26" s="68">
        <f>W26+H17</f>
        <v>458</v>
      </c>
      <c r="Z26" s="68">
        <f>IF(I39="","",SUM(X26,I39))</f>
        <v>1056</v>
      </c>
      <c r="AA26" s="68">
        <f>Y26+I17</f>
        <v>546</v>
      </c>
      <c r="AB26" s="68">
        <f>IF(J39="","",SUM(Z26,J39))</f>
        <v>1320</v>
      </c>
      <c r="AC26" s="68">
        <f>AA26+J17</f>
        <v>726</v>
      </c>
      <c r="AD26" s="68">
        <f>IF(K39="","",SUM(AB26,K39))</f>
        <v>1584</v>
      </c>
      <c r="AE26" s="68">
        <f>AC26+K17</f>
        <v>816</v>
      </c>
      <c r="AF26" s="68">
        <f>IF(L39="","",SUM(AD26,L39))</f>
        <v>1848</v>
      </c>
      <c r="AG26" s="68">
        <f>AE26+L17</f>
        <v>1016</v>
      </c>
      <c r="AH26" s="68">
        <f>IF(M39="","",SUM(AF26,M39))</f>
        <v>2112</v>
      </c>
      <c r="AI26" s="68">
        <f>AG26+M17</f>
        <v>1196</v>
      </c>
      <c r="AJ26" s="68">
        <f>IF(N39="","",SUM(AH26,N39))</f>
        <v>2376</v>
      </c>
      <c r="AK26" s="68">
        <f>AI26+N17</f>
        <v>1456</v>
      </c>
      <c r="AL26" s="68">
        <f>IF(O39="","",SUM(AJ26,O39))</f>
        <v>2816</v>
      </c>
      <c r="AM26" s="68">
        <f>AK26+O17</f>
        <v>1656</v>
      </c>
    </row>
    <row r="27" spans="1:39" ht="29.25" customHeight="1" thickBot="1" x14ac:dyDescent="0.45">
      <c r="A27" s="3"/>
      <c r="B27" s="3" t="s">
        <v>4</v>
      </c>
      <c r="C27" s="98">
        <v>200</v>
      </c>
      <c r="D27" s="3" t="s">
        <v>63</v>
      </c>
      <c r="E27" s="3"/>
      <c r="G27" s="3"/>
      <c r="H27" s="1"/>
      <c r="J27" s="3"/>
      <c r="K27" s="3" t="s">
        <v>120</v>
      </c>
      <c r="N27" s="4" t="s">
        <v>3</v>
      </c>
      <c r="O27" s="7">
        <v>0.12</v>
      </c>
      <c r="P27" s="8" t="s">
        <v>5</v>
      </c>
      <c r="S27" s="67" t="s">
        <v>76</v>
      </c>
      <c r="T27" s="68">
        <f>IF(F40="","",F40)</f>
        <v>132</v>
      </c>
      <c r="U27" s="68">
        <f>F18</f>
        <v>40</v>
      </c>
      <c r="V27" s="68">
        <f>IF(G40="","",SUM(T27,G40))</f>
        <v>220</v>
      </c>
      <c r="W27" s="68">
        <f>U27+G18</f>
        <v>65</v>
      </c>
      <c r="X27" s="68">
        <f>IF(H40="","",SUM(V27,H40))</f>
        <v>352</v>
      </c>
      <c r="Y27" s="68">
        <f>W27+H18</f>
        <v>95</v>
      </c>
      <c r="Z27" s="68">
        <f>IF(I40="","",SUM(X27,I40))</f>
        <v>440</v>
      </c>
      <c r="AA27" s="68">
        <f>Y27+I18</f>
        <v>125</v>
      </c>
      <c r="AB27" s="68">
        <f>IF(J40="","",SUM(Z27,J40))</f>
        <v>572</v>
      </c>
      <c r="AC27" s="68">
        <f>AA27+J18</f>
        <v>125</v>
      </c>
      <c r="AD27" s="68">
        <f>IF(K40="","",SUM(AB27,K40))</f>
        <v>660</v>
      </c>
      <c r="AE27" s="68">
        <f>AC27+K18</f>
        <v>245</v>
      </c>
      <c r="AF27" s="68">
        <f>IF(L40="","",SUM(AD27,L40))</f>
        <v>792</v>
      </c>
      <c r="AG27" s="68">
        <f>AE27+L18</f>
        <v>385</v>
      </c>
      <c r="AH27" s="68">
        <f>IF(M40="","",SUM(AF27,M40))</f>
        <v>880</v>
      </c>
      <c r="AI27" s="68">
        <f>AG27+M18</f>
        <v>550</v>
      </c>
      <c r="AJ27" s="68">
        <f>IF(N40="","",SUM(AH27,N40))</f>
        <v>1012</v>
      </c>
      <c r="AK27" s="68">
        <f>AI27+N18</f>
        <v>700</v>
      </c>
      <c r="AL27" s="68">
        <f>IF(O40="","",SUM(AJ27,O40))</f>
        <v>1144</v>
      </c>
      <c r="AM27" s="68">
        <f>AK27+O18</f>
        <v>910</v>
      </c>
    </row>
    <row r="28" spans="1:39" ht="29.25" customHeight="1" x14ac:dyDescent="0.4">
      <c r="A28" s="1"/>
      <c r="B28" s="63" t="s">
        <v>150</v>
      </c>
      <c r="C28" s="1"/>
      <c r="D28" s="1"/>
      <c r="E28" s="1"/>
      <c r="F28" s="1"/>
      <c r="G28" s="1"/>
      <c r="H28" s="1"/>
      <c r="I28" s="1"/>
      <c r="J28" s="1"/>
      <c r="K28" s="1"/>
      <c r="L28" s="1"/>
      <c r="M28" s="1"/>
      <c r="N28" s="1"/>
      <c r="O28" s="1"/>
      <c r="P28" s="1"/>
      <c r="S28" s="67" t="s">
        <v>74</v>
      </c>
      <c r="T28" s="68">
        <f t="shared" ref="T28" si="11">IF(T26="","",SUM(T26:T27))</f>
        <v>396</v>
      </c>
      <c r="U28" s="68">
        <f>IF(U26="","",SUM(U26:U27))</f>
        <v>120</v>
      </c>
      <c r="V28" s="68">
        <f t="shared" ref="V28" si="12">IF(V26="","",SUM(V26:V27))</f>
        <v>748</v>
      </c>
      <c r="W28" s="68">
        <f>IF(W26="","",SUM(W26:W27))</f>
        <v>435</v>
      </c>
      <c r="X28" s="68">
        <f t="shared" ref="X28" si="13">IF(X26="","",SUM(X26:X27))</f>
        <v>1144</v>
      </c>
      <c r="Y28" s="68">
        <f>IF(Y26="","",SUM(Y26:Y27))</f>
        <v>553</v>
      </c>
      <c r="Z28" s="68">
        <f t="shared" ref="Z28" si="14">IF(Z26="","",SUM(Z26:Z27))</f>
        <v>1496</v>
      </c>
      <c r="AA28" s="68">
        <f>IF(AA26="","",SUM(AA26:AA27))</f>
        <v>671</v>
      </c>
      <c r="AB28" s="68">
        <f t="shared" ref="AB28" si="15">IF(AB26="","",SUM(AB26:AB27))</f>
        <v>1892</v>
      </c>
      <c r="AC28" s="68">
        <f>IF(AC26="","",SUM(AC26:AC27))</f>
        <v>851</v>
      </c>
      <c r="AD28" s="68">
        <f t="shared" ref="AD28" si="16">IF(AD26="","",SUM(AD26:AD27))</f>
        <v>2244</v>
      </c>
      <c r="AE28" s="68">
        <f>IF(AE26="","",SUM(AE26:AE27))</f>
        <v>1061</v>
      </c>
      <c r="AF28" s="68">
        <f t="shared" ref="AF28" si="17">IF(AF26="","",SUM(AF26:AF27))</f>
        <v>2640</v>
      </c>
      <c r="AG28" s="68">
        <f>IF(AG26="","",SUM(AG26:AG27))</f>
        <v>1401</v>
      </c>
      <c r="AH28" s="68">
        <f t="shared" ref="AH28" si="18">IF(AH26="","",SUM(AH26:AH27))</f>
        <v>2992</v>
      </c>
      <c r="AI28" s="68">
        <f>IF(AI26="","",SUM(AI26:AI27))</f>
        <v>1746</v>
      </c>
      <c r="AJ28" s="68">
        <f t="shared" ref="AJ28" si="19">IF(AJ26="","",SUM(AJ26:AJ27))</f>
        <v>3388</v>
      </c>
      <c r="AK28" s="68">
        <f>IF(AK26="","",SUM(AK26:AK27))</f>
        <v>2156</v>
      </c>
      <c r="AL28" s="68">
        <f t="shared" ref="AL28" si="20">IF(AL26="","",SUM(AL26:AL27))</f>
        <v>3960</v>
      </c>
      <c r="AM28" s="68">
        <f>IF(AM26="","",SUM(AM26:AM27))</f>
        <v>2566</v>
      </c>
    </row>
    <row r="29" spans="1:39" ht="29.25" customHeight="1" thickBot="1" x14ac:dyDescent="0.45">
      <c r="A29" s="1" t="s">
        <v>6</v>
      </c>
      <c r="B29" s="9"/>
      <c r="C29" s="1"/>
      <c r="D29" s="1"/>
      <c r="E29" s="1"/>
      <c r="F29" s="1"/>
      <c r="G29" s="1"/>
      <c r="H29" s="1"/>
      <c r="I29" s="1"/>
      <c r="J29" s="1"/>
      <c r="K29" s="1"/>
      <c r="L29" s="1"/>
      <c r="M29" s="1"/>
      <c r="N29" s="1"/>
      <c r="O29" s="1"/>
      <c r="P29" s="1"/>
      <c r="S29" s="67" t="s">
        <v>119</v>
      </c>
      <c r="T29" s="68">
        <v>10</v>
      </c>
      <c r="U29" s="68">
        <v>10</v>
      </c>
      <c r="V29" s="68">
        <v>10</v>
      </c>
      <c r="W29" s="68">
        <v>10</v>
      </c>
      <c r="X29" s="68">
        <v>10</v>
      </c>
      <c r="Y29" s="68">
        <v>10</v>
      </c>
      <c r="Z29" s="68">
        <v>10</v>
      </c>
      <c r="AA29" s="68">
        <v>10</v>
      </c>
      <c r="AB29" s="68">
        <v>10</v>
      </c>
      <c r="AC29" s="68">
        <v>10</v>
      </c>
      <c r="AD29" s="68">
        <v>10</v>
      </c>
      <c r="AE29" s="68">
        <v>10</v>
      </c>
      <c r="AF29" s="68">
        <v>10</v>
      </c>
      <c r="AG29" s="68">
        <v>10</v>
      </c>
      <c r="AH29" s="68">
        <v>10</v>
      </c>
      <c r="AI29" s="68">
        <v>10</v>
      </c>
      <c r="AJ29" s="68">
        <v>10</v>
      </c>
      <c r="AK29" s="68">
        <v>10</v>
      </c>
      <c r="AL29" s="68">
        <v>10</v>
      </c>
      <c r="AM29" s="68">
        <v>10</v>
      </c>
    </row>
    <row r="30" spans="1:39" ht="29.25" customHeight="1" x14ac:dyDescent="0.4">
      <c r="A30" s="56" t="s">
        <v>8</v>
      </c>
      <c r="B30" s="1"/>
      <c r="C30" s="1"/>
      <c r="D30" s="1"/>
      <c r="E30" s="1"/>
      <c r="F30" s="257" t="s">
        <v>141</v>
      </c>
      <c r="G30" s="258"/>
      <c r="H30" s="258"/>
      <c r="I30" s="258"/>
      <c r="J30" s="258"/>
      <c r="K30" s="258"/>
      <c r="L30" s="258"/>
      <c r="M30" s="258"/>
      <c r="N30" s="259"/>
      <c r="O30" s="107" t="s">
        <v>142</v>
      </c>
      <c r="P30" s="255" t="s">
        <v>7</v>
      </c>
    </row>
    <row r="31" spans="1:39" ht="29.25" customHeight="1" thickBot="1" x14ac:dyDescent="0.45">
      <c r="A31" s="56" t="s">
        <v>62</v>
      </c>
      <c r="B31" s="1"/>
      <c r="C31" s="1"/>
      <c r="D31" s="1"/>
      <c r="E31" s="1"/>
      <c r="F31" s="91" t="s">
        <v>55</v>
      </c>
      <c r="G31" s="92" t="s">
        <v>56</v>
      </c>
      <c r="H31" s="92" t="s">
        <v>57</v>
      </c>
      <c r="I31" s="92" t="s">
        <v>58</v>
      </c>
      <c r="J31" s="92" t="s">
        <v>59</v>
      </c>
      <c r="K31" s="92" t="s">
        <v>60</v>
      </c>
      <c r="L31" s="92" t="s">
        <v>61</v>
      </c>
      <c r="M31" s="92" t="s">
        <v>9</v>
      </c>
      <c r="N31" s="92" t="s">
        <v>10</v>
      </c>
      <c r="O31" s="10" t="s">
        <v>125</v>
      </c>
      <c r="P31" s="282"/>
    </row>
    <row r="32" spans="1:39" ht="29.25" customHeight="1" x14ac:dyDescent="0.4">
      <c r="A32" s="283" t="s">
        <v>11</v>
      </c>
      <c r="B32" s="285" t="s">
        <v>135</v>
      </c>
      <c r="C32" s="286" t="s">
        <v>1</v>
      </c>
      <c r="D32" s="286"/>
      <c r="E32" s="87" t="s">
        <v>90</v>
      </c>
      <c r="F32" s="99">
        <v>1</v>
      </c>
      <c r="G32" s="99">
        <v>1</v>
      </c>
      <c r="H32" s="99">
        <v>1</v>
      </c>
      <c r="I32" s="99">
        <v>1</v>
      </c>
      <c r="J32" s="99">
        <v>1</v>
      </c>
      <c r="K32" s="99">
        <v>1</v>
      </c>
      <c r="L32" s="99">
        <v>1</v>
      </c>
      <c r="M32" s="99">
        <v>1</v>
      </c>
      <c r="N32" s="99">
        <v>1</v>
      </c>
      <c r="O32" s="99">
        <v>2</v>
      </c>
      <c r="P32" s="12">
        <f>SUM(F32:O32)</f>
        <v>11</v>
      </c>
    </row>
    <row r="33" spans="1:16" ht="29.25" customHeight="1" x14ac:dyDescent="0.4">
      <c r="A33" s="284"/>
      <c r="B33" s="218"/>
      <c r="C33" s="224"/>
      <c r="D33" s="224"/>
      <c r="E33" s="71" t="s">
        <v>91</v>
      </c>
      <c r="F33" s="99">
        <v>2</v>
      </c>
      <c r="G33" s="99">
        <v>2</v>
      </c>
      <c r="H33" s="99">
        <v>2</v>
      </c>
      <c r="I33" s="99">
        <v>2</v>
      </c>
      <c r="J33" s="99">
        <v>2</v>
      </c>
      <c r="K33" s="99">
        <v>2</v>
      </c>
      <c r="L33" s="99">
        <v>2</v>
      </c>
      <c r="M33" s="99">
        <v>2</v>
      </c>
      <c r="N33" s="99">
        <v>2</v>
      </c>
      <c r="O33" s="99">
        <v>3</v>
      </c>
      <c r="P33" s="12">
        <f>SUM(F33:O33)</f>
        <v>21</v>
      </c>
    </row>
    <row r="34" spans="1:16" ht="29.25" customHeight="1" x14ac:dyDescent="0.4">
      <c r="A34" s="284"/>
      <c r="B34" s="218"/>
      <c r="C34" s="224" t="s">
        <v>4</v>
      </c>
      <c r="D34" s="224"/>
      <c r="E34" s="71" t="s">
        <v>90</v>
      </c>
      <c r="F34" s="99">
        <v>1</v>
      </c>
      <c r="G34" s="99">
        <v>0</v>
      </c>
      <c r="H34" s="99">
        <v>1</v>
      </c>
      <c r="I34" s="99">
        <v>0</v>
      </c>
      <c r="J34" s="99">
        <v>1</v>
      </c>
      <c r="K34" s="99">
        <v>0</v>
      </c>
      <c r="L34" s="99">
        <v>1</v>
      </c>
      <c r="M34" s="99">
        <v>0</v>
      </c>
      <c r="N34" s="99">
        <v>1</v>
      </c>
      <c r="O34" s="99">
        <v>1</v>
      </c>
      <c r="P34" s="12">
        <f>SUM(F34:O34)</f>
        <v>6</v>
      </c>
    </row>
    <row r="35" spans="1:16" ht="29.25" customHeight="1" x14ac:dyDescent="0.4">
      <c r="A35" s="284"/>
      <c r="B35" s="218"/>
      <c r="C35" s="224"/>
      <c r="D35" s="224"/>
      <c r="E35" s="71" t="s">
        <v>91</v>
      </c>
      <c r="F35" s="99">
        <v>2</v>
      </c>
      <c r="G35" s="99">
        <v>2</v>
      </c>
      <c r="H35" s="99">
        <v>2</v>
      </c>
      <c r="I35" s="99">
        <v>2</v>
      </c>
      <c r="J35" s="99">
        <v>2</v>
      </c>
      <c r="K35" s="99">
        <v>2</v>
      </c>
      <c r="L35" s="99">
        <v>2</v>
      </c>
      <c r="M35" s="99">
        <v>2</v>
      </c>
      <c r="N35" s="99">
        <v>2</v>
      </c>
      <c r="O35" s="99">
        <v>2</v>
      </c>
      <c r="P35" s="12">
        <f>SUM(F35:O35)</f>
        <v>20</v>
      </c>
    </row>
    <row r="36" spans="1:16" ht="29.25" customHeight="1" x14ac:dyDescent="0.4">
      <c r="A36" s="284"/>
      <c r="B36" s="218"/>
      <c r="C36" s="287" t="s">
        <v>100</v>
      </c>
      <c r="D36" s="287"/>
      <c r="E36" s="287"/>
      <c r="F36" s="85">
        <f>SUM(F32,F33)</f>
        <v>3</v>
      </c>
      <c r="G36" s="85">
        <f>SUM(G32,G33)</f>
        <v>3</v>
      </c>
      <c r="H36" s="85">
        <f>SUM(H32,H33)</f>
        <v>3</v>
      </c>
      <c r="I36" s="85">
        <f>SUM(I32,I33)</f>
        <v>3</v>
      </c>
      <c r="J36" s="85">
        <f>SUM(J32,J33)</f>
        <v>3</v>
      </c>
      <c r="K36" s="85">
        <f>SUM(K32,K33)</f>
        <v>3</v>
      </c>
      <c r="L36" s="85">
        <f>SUM(L32,L33)</f>
        <v>3</v>
      </c>
      <c r="M36" s="85">
        <f>SUM(M32,M33)</f>
        <v>3</v>
      </c>
      <c r="N36" s="85">
        <f>SUM(N32,N33)</f>
        <v>3</v>
      </c>
      <c r="O36" s="85">
        <f>SUM(O32,O33)</f>
        <v>5</v>
      </c>
      <c r="P36" s="12">
        <f>SUM(F36:O36)</f>
        <v>32</v>
      </c>
    </row>
    <row r="37" spans="1:16" ht="29.25" customHeight="1" x14ac:dyDescent="0.4">
      <c r="A37" s="284"/>
      <c r="B37" s="218"/>
      <c r="C37" s="287" t="s">
        <v>101</v>
      </c>
      <c r="D37" s="287"/>
      <c r="E37" s="287"/>
      <c r="F37" s="85">
        <f>SUM(F34,F35)</f>
        <v>3</v>
      </c>
      <c r="G37" s="85">
        <f>SUM(G34,G35)</f>
        <v>2</v>
      </c>
      <c r="H37" s="85">
        <f>SUM(H34,H35)</f>
        <v>3</v>
      </c>
      <c r="I37" s="85">
        <f>SUM(I34,I35)</f>
        <v>2</v>
      </c>
      <c r="J37" s="85">
        <f>SUM(J34,J35)</f>
        <v>3</v>
      </c>
      <c r="K37" s="85">
        <f>SUM(K34,K35)</f>
        <v>2</v>
      </c>
      <c r="L37" s="85">
        <f>SUM(L34,L35)</f>
        <v>3</v>
      </c>
      <c r="M37" s="85">
        <f>SUM(M34,M35)</f>
        <v>2</v>
      </c>
      <c r="N37" s="85">
        <f>SUM(N34,N35)</f>
        <v>3</v>
      </c>
      <c r="O37" s="85">
        <f>SUM(O34,O35)</f>
        <v>3</v>
      </c>
      <c r="P37" s="12">
        <f>SUM(F37:O37)</f>
        <v>26</v>
      </c>
    </row>
    <row r="38" spans="1:16" ht="29.25" customHeight="1" thickBot="1" x14ac:dyDescent="0.45">
      <c r="A38" s="263"/>
      <c r="B38" s="262"/>
      <c r="C38" s="265" t="s">
        <v>64</v>
      </c>
      <c r="D38" s="265"/>
      <c r="E38" s="265"/>
      <c r="F38" s="93">
        <f>SUM(F36:F37)</f>
        <v>6</v>
      </c>
      <c r="G38" s="93">
        <f>SUM(G36:G37)</f>
        <v>5</v>
      </c>
      <c r="H38" s="93">
        <f>SUM(H36:H37)</f>
        <v>6</v>
      </c>
      <c r="I38" s="93">
        <f>SUM(I36:I37)</f>
        <v>5</v>
      </c>
      <c r="J38" s="93">
        <f>SUM(J36:J37)</f>
        <v>6</v>
      </c>
      <c r="K38" s="93">
        <f>SUM(K36:K37)</f>
        <v>5</v>
      </c>
      <c r="L38" s="93">
        <f>SUM(L36:L37)</f>
        <v>6</v>
      </c>
      <c r="M38" s="93">
        <f>SUM(M36:M37)</f>
        <v>5</v>
      </c>
      <c r="N38" s="93">
        <f>SUM(N36:N37)</f>
        <v>6</v>
      </c>
      <c r="O38" s="93">
        <f>SUM(O36:O37)</f>
        <v>8</v>
      </c>
      <c r="P38" s="12">
        <f>SUM(F38:O38)</f>
        <v>58</v>
      </c>
    </row>
    <row r="39" spans="1:16" ht="29.25" customHeight="1" thickTop="1" x14ac:dyDescent="0.4">
      <c r="A39" s="290" t="s">
        <v>106</v>
      </c>
      <c r="B39" s="217" t="s">
        <v>81</v>
      </c>
      <c r="C39" s="226" t="s">
        <v>100</v>
      </c>
      <c r="D39" s="226"/>
      <c r="E39" s="226"/>
      <c r="F39" s="97">
        <f>ROUNDDOWN(IF($C$26=0,0,IF(IF($C$26&gt;=500,$C$26*$O$26,$C$26*$O$27+20)&gt;100,100*F36,IF($C$26&gt;=500,$C$26*$O$26,$C$26*$O$27+20)*F36)),0)</f>
        <v>264</v>
      </c>
      <c r="G39" s="97">
        <f>ROUNDDOWN(IF($C$26=0,0,IF(IF($C$26&gt;=500,$C$26*$O$26,$C$26*$O$27+20)&gt;100,100*G36,IF($C$26&gt;=500,$C$26*$O$26,$C$26*$O$27+20)*G36)),0)</f>
        <v>264</v>
      </c>
      <c r="H39" s="97">
        <f>ROUNDDOWN(IF($C$26=0,0,IF(IF($C$26&gt;=500,$C$26*$O$26,$C$26*$O$27+20)&gt;100,100*H36,IF($C$26&gt;=500,$C$26*$O$26,$C$26*$O$27+20)*H36)),0)</f>
        <v>264</v>
      </c>
      <c r="I39" s="97">
        <f>ROUNDDOWN(IF($C$26=0,0,IF(IF($C$26&gt;=500,$C$26*$O$26,$C$26*$O$27+20)&gt;100,100*I36,IF($C$26&gt;=500,$C$26*$O$26,$C$26*$O$27+20)*I36)),0)</f>
        <v>264</v>
      </c>
      <c r="J39" s="97">
        <f>ROUNDDOWN(IF($C$26=0,0,IF(IF($C$26&gt;=500,$C$26*$O$26,$C$26*$O$27+20)&gt;100,100*J36,IF($C$26&gt;=500,$C$26*$O$26,$C$26*$O$27+20)*J36)),0)</f>
        <v>264</v>
      </c>
      <c r="K39" s="97">
        <f>ROUNDDOWN(IF($C$26=0,0,IF(IF($C$26&gt;=500,$C$26*$O$26,$C$26*$O$27+20)&gt;100,100*K36,IF($C$26&gt;=500,$C$26*$O$26,$C$26*$O$27+20)*K36)),0)</f>
        <v>264</v>
      </c>
      <c r="L39" s="97">
        <f>ROUNDDOWN(IF($C$26=0,0,IF(IF($C$26&gt;=500,$C$26*$O$26,$C$26*$O$27+20)&gt;100,100*L36,IF($C$26&gt;=500,$C$26*$O$26,$C$26*$O$27+20)*L36)),0)</f>
        <v>264</v>
      </c>
      <c r="M39" s="97">
        <f>ROUNDDOWN(IF($C$26=0,0,IF(IF($C$26&gt;=500,$C$26*$O$26,$C$26*$O$27+20)&gt;100,100*M36,IF($C$26&gt;=500,$C$26*$O$26,$C$26*$O$27+20)*M36)),0)</f>
        <v>264</v>
      </c>
      <c r="N39" s="97">
        <f>ROUNDDOWN(IF($C$26=0,0,IF(IF($C$26&gt;=500,$C$26*$O$26,$C$26*$O$27+20)&gt;100,100*N36,IF($C$26&gt;=500,$C$26*$O$26,$C$26*$O$27+20)*N36)),0)</f>
        <v>264</v>
      </c>
      <c r="O39" s="97">
        <f>ROUNDDOWN(IF($C$26=0,0,IF(IF($C$26&gt;=500,$C$26*$O$26,$C$26*$O$27+20)&gt;100,100*O36,IF($C$26&gt;=500,$C$26*$O$26,$C$26*$O$27+20)*O36)),0)</f>
        <v>440</v>
      </c>
      <c r="P39" s="62">
        <f>SUM(F39:O39)</f>
        <v>2816</v>
      </c>
    </row>
    <row r="40" spans="1:16" ht="29.25" customHeight="1" x14ac:dyDescent="0.4">
      <c r="A40" s="284"/>
      <c r="B40" s="218"/>
      <c r="C40" s="224" t="s">
        <v>102</v>
      </c>
      <c r="D40" s="224"/>
      <c r="E40" s="224"/>
      <c r="F40" s="85">
        <f>ROUNDDOWN(IF($C$27=0,0,IF(IF($C$27&gt;=500,$C$27*$O$26,$C$27*$O$27+20)&gt;100,100*F37,IF($C$27&gt;=500,$C$27*$O$26,$C$27*$O$27+20)*F37)),0)</f>
        <v>132</v>
      </c>
      <c r="G40" s="85">
        <f>ROUNDDOWN(IF($C$27=0,0,IF(IF($C$27&gt;=500,$C$27*$O$26,$C$27*$O$27+20)&gt;100,100*G37,IF($C$27&gt;=500,$C$27*$O$26,$C$27*$O$27+20)*G37)),0)</f>
        <v>88</v>
      </c>
      <c r="H40" s="85">
        <f>ROUNDDOWN(IF($C$27=0,0,IF(IF($C$27&gt;=500,$C$27*$O$26,$C$27*$O$27+20)&gt;100,100*H37,IF($C$27&gt;=500,$C$27*$O$26,$C$27*$O$27+20)*H37)),0)</f>
        <v>132</v>
      </c>
      <c r="I40" s="85">
        <f>ROUNDDOWN(IF($C$27=0,0,IF(IF($C$27&gt;=500,$C$27*$O$26,$C$27*$O$27+20)&gt;100,100*I37,IF($C$27&gt;=500,$C$27*$O$26,$C$27*$O$27+20)*I37)),0)</f>
        <v>88</v>
      </c>
      <c r="J40" s="85">
        <f>ROUNDDOWN(IF($C$27=0,0,IF(IF($C$27&gt;=500,$C$27*$O$26,$C$27*$O$27+20)&gt;100,100*J37,IF($C$27&gt;=500,$C$27*$O$26,$C$27*$O$27+20)*J37)),0)</f>
        <v>132</v>
      </c>
      <c r="K40" s="85">
        <f>ROUNDDOWN(IF($C$27=0,0,IF(IF($C$27&gt;=500,$C$27*$O$26,$C$27*$O$27+20)&gt;100,100*K37,IF($C$27&gt;=500,$C$27*$O$26,$C$27*$O$27+20)*K37)),0)</f>
        <v>88</v>
      </c>
      <c r="L40" s="85">
        <f>ROUNDDOWN(IF($C$27=0,0,IF(IF($C$27&gt;=500,$C$27*$O$26,$C$27*$O$27+20)&gt;100,100*L37,IF($C$27&gt;=500,$C$27*$O$26,$C$27*$O$27+20)*L37)),0)</f>
        <v>132</v>
      </c>
      <c r="M40" s="85">
        <f>ROUNDDOWN(IF($C$27=0,0,IF(IF($C$27&gt;=500,$C$27*$O$26,$C$27*$O$27+20)&gt;100,100*M37,IF($C$27&gt;=500,$C$27*$O$26,$C$27*$O$27+20)*M37)),0)</f>
        <v>88</v>
      </c>
      <c r="N40" s="85">
        <f>ROUNDDOWN(IF($C$27=0,0,IF(IF($C$27&gt;=500,$C$27*$O$26,$C$27*$O$27+20)&gt;100,100*N37,IF($C$27&gt;=500,$C$27*$O$26,$C$27*$O$27+20)*N37)),0)</f>
        <v>132</v>
      </c>
      <c r="O40" s="85">
        <f>ROUNDDOWN(IF($C$27=0,0,IF(IF($C$27&gt;=500,$C$27*$O$26,$C$27*$O$27+20)&gt;100,100*O37,IF($C$27&gt;=500,$C$27*$O$26,$C$27*$O$27+20)*O37)),0)</f>
        <v>132</v>
      </c>
      <c r="P40" s="13">
        <f>SUM(F40:O40)</f>
        <v>1144</v>
      </c>
    </row>
    <row r="41" spans="1:16" ht="29.25" customHeight="1" thickBot="1" x14ac:dyDescent="0.45">
      <c r="A41" s="263"/>
      <c r="B41" s="262"/>
      <c r="C41" s="291" t="s">
        <v>29</v>
      </c>
      <c r="D41" s="291"/>
      <c r="E41" s="291"/>
      <c r="F41" s="93">
        <f>SUM(F39:F40)</f>
        <v>396</v>
      </c>
      <c r="G41" s="93">
        <f>SUM(G39:G40)</f>
        <v>352</v>
      </c>
      <c r="H41" s="93">
        <f>SUM(H39:H40)</f>
        <v>396</v>
      </c>
      <c r="I41" s="93">
        <f>SUM(I39:I40)</f>
        <v>352</v>
      </c>
      <c r="J41" s="93">
        <f>SUM(J39:J40)</f>
        <v>396</v>
      </c>
      <c r="K41" s="93">
        <f>SUM(K39:K40)</f>
        <v>352</v>
      </c>
      <c r="L41" s="93">
        <f>SUM(L39:L40)</f>
        <v>396</v>
      </c>
      <c r="M41" s="93">
        <f>SUM(M39:M40)</f>
        <v>352</v>
      </c>
      <c r="N41" s="93">
        <f>SUM(N39:N40)</f>
        <v>396</v>
      </c>
      <c r="O41" s="93">
        <f>SUM(O39:O40)</f>
        <v>572</v>
      </c>
      <c r="P41" s="94">
        <f>SUM(F41:O41)</f>
        <v>3960</v>
      </c>
    </row>
    <row r="42" spans="1:16" ht="28.5" customHeight="1" thickTop="1" x14ac:dyDescent="0.4">
      <c r="A42" s="288" t="s">
        <v>107</v>
      </c>
      <c r="B42" s="217" t="s">
        <v>81</v>
      </c>
      <c r="C42" s="226" t="s">
        <v>100</v>
      </c>
      <c r="D42" s="226"/>
      <c r="E42" s="226"/>
      <c r="F42" s="97">
        <f>F39/($C$6+$C$7*0.5)</f>
        <v>66</v>
      </c>
      <c r="G42" s="97">
        <f>G39/($C$6+$C$7*0.5)</f>
        <v>66</v>
      </c>
      <c r="H42" s="97">
        <f>H39/($C$6+$C$7*0.5)</f>
        <v>66</v>
      </c>
      <c r="I42" s="97">
        <f>I39/($C$6+$C$7*0.5)</f>
        <v>66</v>
      </c>
      <c r="J42" s="97">
        <f>J39/($C$6+$C$7*0.5)</f>
        <v>66</v>
      </c>
      <c r="K42" s="97">
        <f>K39/($C$6+$C$7*0.5)</f>
        <v>66</v>
      </c>
      <c r="L42" s="97">
        <f>L39/($C$6+$C$7*0.5)</f>
        <v>66</v>
      </c>
      <c r="M42" s="97">
        <f>M39/($C$6+$C$7*0.5)</f>
        <v>66</v>
      </c>
      <c r="N42" s="97">
        <f>N39/($C$6+$C$7*0.5)</f>
        <v>66</v>
      </c>
      <c r="O42" s="97">
        <f>O39/($C$6+$C$7*0.5)</f>
        <v>110</v>
      </c>
      <c r="P42" s="62">
        <f>SUM(F42:O42)</f>
        <v>704</v>
      </c>
    </row>
    <row r="43" spans="1:16" ht="28.5" customHeight="1" x14ac:dyDescent="0.4">
      <c r="A43" s="289"/>
      <c r="B43" s="218"/>
      <c r="C43" s="224" t="s">
        <v>101</v>
      </c>
      <c r="D43" s="224"/>
      <c r="E43" s="224"/>
      <c r="F43" s="85">
        <f>F40/($C$6+$C$7*0.5)</f>
        <v>33</v>
      </c>
      <c r="G43" s="85">
        <f>G40/($C$6+$C$7*0.5)</f>
        <v>22</v>
      </c>
      <c r="H43" s="85">
        <f>H40/($C$6+$C$7*0.5)</f>
        <v>33</v>
      </c>
      <c r="I43" s="85">
        <f>I40/($C$6+$C$7*0.5)</f>
        <v>22</v>
      </c>
      <c r="J43" s="85">
        <f>J40/($C$6+$C$7*0.5)</f>
        <v>33</v>
      </c>
      <c r="K43" s="85">
        <f>K40/($C$6+$C$7*0.5)</f>
        <v>22</v>
      </c>
      <c r="L43" s="85">
        <f>L40/($C$6+$C$7*0.5)</f>
        <v>33</v>
      </c>
      <c r="M43" s="85">
        <f>M40/($C$6+$C$7*0.5)</f>
        <v>22</v>
      </c>
      <c r="N43" s="85">
        <f>N40/($C$6+$C$7*0.5)</f>
        <v>33</v>
      </c>
      <c r="O43" s="85">
        <f>O40/($C$6+$C$7*0.5)</f>
        <v>33</v>
      </c>
      <c r="P43" s="13">
        <f>SUM(F43:O43)</f>
        <v>286</v>
      </c>
    </row>
    <row r="44" spans="1:16" ht="30" customHeight="1" x14ac:dyDescent="0.4">
      <c r="A44" s="289"/>
      <c r="B44" s="218"/>
      <c r="C44" s="225" t="s">
        <v>29</v>
      </c>
      <c r="D44" s="225"/>
      <c r="E44" s="225"/>
      <c r="F44" s="85">
        <f>SUM(F42,F43)</f>
        <v>99</v>
      </c>
      <c r="G44" s="85">
        <f>SUM(G42,G43)</f>
        <v>88</v>
      </c>
      <c r="H44" s="85">
        <f>SUM(H42,H43)</f>
        <v>99</v>
      </c>
      <c r="I44" s="85">
        <f>SUM(I42,I43)</f>
        <v>88</v>
      </c>
      <c r="J44" s="85">
        <f>SUM(J42,J43)</f>
        <v>99</v>
      </c>
      <c r="K44" s="85">
        <f>SUM(K42,K43)</f>
        <v>88</v>
      </c>
      <c r="L44" s="85">
        <f>SUM(L42,L43)</f>
        <v>99</v>
      </c>
      <c r="M44" s="85">
        <f>SUM(M42,M43)</f>
        <v>88</v>
      </c>
      <c r="N44" s="85">
        <f>SUM(N42,N43)</f>
        <v>99</v>
      </c>
      <c r="O44" s="85">
        <f>SUM(O42,O43)</f>
        <v>143</v>
      </c>
      <c r="P44" s="13">
        <f>SUM(F44:O44)</f>
        <v>990</v>
      </c>
    </row>
  </sheetData>
  <mergeCells count="38">
    <mergeCell ref="A42:A44"/>
    <mergeCell ref="B42:B44"/>
    <mergeCell ref="C44:E44"/>
    <mergeCell ref="A39:A41"/>
    <mergeCell ref="B39:B41"/>
    <mergeCell ref="C39:E39"/>
    <mergeCell ref="C40:E40"/>
    <mergeCell ref="C41:E41"/>
    <mergeCell ref="F30:N30"/>
    <mergeCell ref="P30:P31"/>
    <mergeCell ref="A32:A38"/>
    <mergeCell ref="B32:B38"/>
    <mergeCell ref="C32:D33"/>
    <mergeCell ref="C34:D35"/>
    <mergeCell ref="C36:E36"/>
    <mergeCell ref="C37:E37"/>
    <mergeCell ref="C22:E22"/>
    <mergeCell ref="A17:A19"/>
    <mergeCell ref="B17:B19"/>
    <mergeCell ref="C17:E17"/>
    <mergeCell ref="C18:E18"/>
    <mergeCell ref="C19:E19"/>
    <mergeCell ref="A1:Q1"/>
    <mergeCell ref="A2:Q2"/>
    <mergeCell ref="C38:E38"/>
    <mergeCell ref="C42:E42"/>
    <mergeCell ref="C43:E43"/>
    <mergeCell ref="F12:N12"/>
    <mergeCell ref="P12:P13"/>
    <mergeCell ref="A14:A16"/>
    <mergeCell ref="B14:B16"/>
    <mergeCell ref="C14:E14"/>
    <mergeCell ref="C15:E15"/>
    <mergeCell ref="C16:E16"/>
    <mergeCell ref="A20:A22"/>
    <mergeCell ref="B20:B22"/>
    <mergeCell ref="C20:E20"/>
    <mergeCell ref="C21:E21"/>
  </mergeCells>
  <phoneticPr fontId="4"/>
  <pageMargins left="0.7" right="0.7" top="0.75" bottom="0.75" header="0.3" footer="0.3"/>
  <pageSetup paperSize="9" scale="4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B9D-EE1B-4C71-8BD2-3220BC1FFF4B}">
  <sheetPr codeName="Sheet4">
    <pageSetUpPr fitToPage="1"/>
  </sheetPr>
  <dimension ref="A1:AL54"/>
  <sheetViews>
    <sheetView view="pageBreakPreview" topLeftCell="A2" zoomScale="60" zoomScaleNormal="53" workbookViewId="0">
      <selection activeCell="A2" sqref="A2:AG2"/>
    </sheetView>
  </sheetViews>
  <sheetFormatPr defaultColWidth="11.25" defaultRowHeight="18.75" outlineLevelRow="1" x14ac:dyDescent="0.4"/>
  <cols>
    <col min="1" max="16384" width="11.25" style="72"/>
  </cols>
  <sheetData>
    <row r="1" spans="1:38" ht="16.5" hidden="1" customHeight="1" outlineLevel="1" x14ac:dyDescent="0.4">
      <c r="A1" s="83" t="s">
        <v>99</v>
      </c>
      <c r="B1" s="83"/>
      <c r="C1" s="83"/>
      <c r="D1" s="83"/>
      <c r="E1" s="83"/>
      <c r="F1" s="83"/>
      <c r="G1" s="83"/>
      <c r="H1" s="83"/>
      <c r="I1" s="83"/>
      <c r="J1" s="83"/>
      <c r="K1" s="83"/>
      <c r="L1" s="83"/>
      <c r="M1" s="83"/>
      <c r="N1" s="83"/>
      <c r="O1" s="83"/>
      <c r="P1" s="83"/>
    </row>
    <row r="2" spans="1:38" ht="24" customHeight="1" collapsed="1" x14ac:dyDescent="0.4">
      <c r="A2" s="292" t="s">
        <v>113</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84"/>
      <c r="AI2" s="84"/>
      <c r="AJ2" s="84"/>
      <c r="AK2" s="84"/>
      <c r="AL2" s="84"/>
    </row>
    <row r="3" spans="1:38" ht="30" customHeight="1" x14ac:dyDescent="0.4">
      <c r="A3" s="109" t="s">
        <v>137</v>
      </c>
      <c r="B3" s="64"/>
      <c r="C3" s="64"/>
      <c r="D3" s="64"/>
      <c r="E3" s="64"/>
      <c r="F3" s="64"/>
      <c r="G3" s="64"/>
      <c r="H3" s="64"/>
      <c r="I3" s="64"/>
      <c r="J3" s="64"/>
      <c r="K3" s="64"/>
      <c r="L3" s="64"/>
      <c r="M3" s="64"/>
      <c r="N3" s="64"/>
      <c r="O3" s="64"/>
      <c r="P3" s="64"/>
      <c r="Q3" s="64"/>
      <c r="R3" s="64"/>
      <c r="S3" s="64"/>
    </row>
    <row r="4" spans="1:38" ht="30" customHeight="1" x14ac:dyDescent="0.4">
      <c r="A4" s="66" t="s">
        <v>151</v>
      </c>
      <c r="B4" s="64"/>
      <c r="C4" s="64"/>
      <c r="D4" s="64"/>
      <c r="E4" s="64"/>
      <c r="F4" s="64"/>
      <c r="G4" s="64"/>
      <c r="H4" s="64"/>
      <c r="I4" s="64"/>
      <c r="J4" s="64"/>
      <c r="K4" s="64"/>
      <c r="L4" s="64"/>
      <c r="M4" s="64"/>
      <c r="N4" s="64"/>
      <c r="O4" s="64"/>
      <c r="P4" s="64"/>
      <c r="Q4" s="64"/>
      <c r="R4" s="64"/>
      <c r="S4" s="64"/>
    </row>
    <row r="5" spans="1:38" ht="30" customHeight="1" x14ac:dyDescent="0.4">
      <c r="A5" s="109" t="s">
        <v>65</v>
      </c>
      <c r="B5" s="64"/>
      <c r="C5" s="64"/>
      <c r="D5" s="64"/>
      <c r="E5" s="64"/>
      <c r="F5" s="64"/>
      <c r="G5" s="64"/>
      <c r="H5" s="64"/>
      <c r="I5" s="65"/>
      <c r="J5" s="65"/>
      <c r="K5" s="64"/>
      <c r="L5" s="109" t="s">
        <v>114</v>
      </c>
      <c r="M5" s="64"/>
      <c r="N5" s="64"/>
      <c r="O5" s="64"/>
      <c r="P5" s="64"/>
      <c r="Q5" s="64"/>
      <c r="R5" s="64"/>
      <c r="S5" s="64"/>
      <c r="T5" s="65"/>
      <c r="U5" s="65"/>
      <c r="W5" s="109" t="s">
        <v>115</v>
      </c>
      <c r="X5" s="64"/>
      <c r="Y5" s="64"/>
      <c r="Z5" s="64"/>
      <c r="AA5" s="64"/>
      <c r="AB5" s="64"/>
      <c r="AC5" s="64"/>
      <c r="AD5" s="64"/>
      <c r="AE5" s="65"/>
      <c r="AF5" s="65"/>
      <c r="AK5" s="73"/>
      <c r="AL5" s="73"/>
    </row>
    <row r="6" spans="1:38" ht="30" customHeight="1" x14ac:dyDescent="0.4">
      <c r="A6" s="64"/>
      <c r="B6" s="64"/>
      <c r="C6" s="64"/>
      <c r="D6" s="64"/>
      <c r="E6" s="64"/>
      <c r="F6" s="64"/>
      <c r="G6" s="64"/>
      <c r="H6" s="64"/>
      <c r="I6" s="65"/>
      <c r="J6" s="65" t="s">
        <v>118</v>
      </c>
      <c r="K6" s="64"/>
      <c r="L6" s="64"/>
      <c r="M6" s="64"/>
      <c r="N6" s="64"/>
      <c r="O6" s="64"/>
      <c r="P6" s="64"/>
      <c r="Q6" s="64"/>
      <c r="R6" s="64"/>
      <c r="S6" s="64"/>
      <c r="T6" s="65"/>
      <c r="U6" s="65" t="s">
        <v>118</v>
      </c>
      <c r="W6" s="64"/>
      <c r="X6" s="64"/>
      <c r="Y6" s="64"/>
      <c r="Z6" s="64"/>
      <c r="AA6" s="64"/>
      <c r="AB6" s="64"/>
      <c r="AC6" s="64"/>
      <c r="AD6" s="64"/>
      <c r="AE6" s="65"/>
      <c r="AF6" s="65" t="s">
        <v>118</v>
      </c>
      <c r="AK6" s="73"/>
      <c r="AL6" s="73"/>
    </row>
    <row r="7" spans="1:38" ht="30" customHeight="1" x14ac:dyDescent="0.4">
      <c r="A7" s="64"/>
      <c r="B7" s="64"/>
      <c r="C7" s="64"/>
      <c r="D7" s="64"/>
      <c r="E7" s="64"/>
      <c r="F7" s="64"/>
      <c r="G7" s="64"/>
      <c r="H7" s="64"/>
      <c r="I7" s="64"/>
      <c r="J7" s="65"/>
      <c r="K7" s="64"/>
      <c r="L7" s="64"/>
      <c r="M7" s="64"/>
      <c r="N7" s="64"/>
      <c r="O7" s="64"/>
      <c r="P7" s="64"/>
      <c r="Q7" s="64"/>
      <c r="R7" s="64"/>
      <c r="S7" s="64"/>
    </row>
    <row r="8" spans="1:38" ht="30" customHeight="1" x14ac:dyDescent="0.4">
      <c r="A8" s="64"/>
      <c r="B8" s="64"/>
      <c r="C8" s="64"/>
      <c r="D8" s="64"/>
      <c r="E8" s="64"/>
      <c r="F8" s="64"/>
      <c r="G8" s="64"/>
      <c r="H8" s="64"/>
      <c r="I8" s="64"/>
      <c r="J8" s="64"/>
      <c r="K8" s="64"/>
      <c r="L8" s="64"/>
      <c r="M8" s="64"/>
      <c r="N8" s="64"/>
      <c r="O8" s="64"/>
      <c r="P8" s="64"/>
      <c r="Q8" s="64"/>
      <c r="R8" s="64"/>
      <c r="S8" s="64"/>
    </row>
    <row r="9" spans="1:38" ht="30" customHeight="1" x14ac:dyDescent="0.4">
      <c r="A9" s="64"/>
      <c r="B9" s="64"/>
      <c r="C9" s="64"/>
      <c r="D9" s="64"/>
      <c r="E9" s="64"/>
      <c r="F9" s="64"/>
      <c r="G9" s="64"/>
      <c r="H9" s="64"/>
      <c r="I9" s="64"/>
      <c r="J9" s="64"/>
      <c r="K9" s="64"/>
      <c r="L9" s="64"/>
      <c r="M9" s="64"/>
      <c r="N9" s="64"/>
      <c r="O9" s="64"/>
      <c r="P9" s="64"/>
      <c r="Q9" s="64"/>
      <c r="R9" s="64"/>
      <c r="S9" s="64"/>
    </row>
    <row r="10" spans="1:38" ht="30" customHeight="1" x14ac:dyDescent="0.4">
      <c r="A10" s="64"/>
      <c r="B10" s="64"/>
      <c r="C10" s="64"/>
      <c r="D10" s="64"/>
      <c r="E10" s="64"/>
      <c r="F10" s="64"/>
      <c r="G10" s="64"/>
      <c r="H10" s="64"/>
      <c r="I10" s="64"/>
      <c r="J10" s="64"/>
      <c r="K10" s="64"/>
      <c r="L10" s="64"/>
      <c r="M10" s="64"/>
      <c r="N10" s="64"/>
      <c r="O10" s="64"/>
      <c r="P10" s="64"/>
      <c r="Q10" s="64"/>
      <c r="R10" s="64"/>
      <c r="S10" s="64"/>
    </row>
    <row r="11" spans="1:38" ht="30" customHeight="1" x14ac:dyDescent="0.4">
      <c r="A11" s="64"/>
      <c r="B11" s="64"/>
      <c r="C11" s="64"/>
      <c r="D11" s="64"/>
      <c r="E11" s="64"/>
      <c r="F11" s="64"/>
      <c r="G11" s="64"/>
      <c r="H11" s="64"/>
      <c r="I11" s="64"/>
      <c r="J11" s="64"/>
      <c r="K11" s="64"/>
      <c r="L11" s="64"/>
      <c r="M11" s="64"/>
      <c r="N11" s="64"/>
      <c r="O11" s="64"/>
      <c r="P11" s="64"/>
      <c r="Q11" s="64"/>
      <c r="R11" s="64"/>
      <c r="S11" s="64"/>
    </row>
    <row r="12" spans="1:38" ht="30" customHeight="1" x14ac:dyDescent="0.4">
      <c r="A12" s="64"/>
      <c r="B12" s="64"/>
      <c r="C12" s="64"/>
      <c r="D12" s="64"/>
      <c r="E12" s="64"/>
      <c r="F12" s="64"/>
      <c r="G12" s="64"/>
      <c r="H12" s="64"/>
      <c r="I12" s="64"/>
      <c r="J12" s="64"/>
      <c r="K12" s="64"/>
      <c r="L12" s="64"/>
      <c r="M12" s="64"/>
      <c r="N12" s="64"/>
      <c r="O12" s="64"/>
      <c r="P12" s="64"/>
      <c r="Q12" s="64"/>
      <c r="R12" s="64"/>
      <c r="S12" s="64"/>
    </row>
    <row r="13" spans="1:38" ht="30" customHeight="1" x14ac:dyDescent="0.4">
      <c r="A13" s="64"/>
      <c r="B13" s="64"/>
      <c r="C13" s="64"/>
      <c r="D13" s="64"/>
      <c r="E13" s="64"/>
      <c r="F13" s="64"/>
      <c r="G13" s="64"/>
      <c r="H13" s="64"/>
      <c r="I13" s="64"/>
      <c r="J13" s="64"/>
      <c r="K13" s="64"/>
      <c r="L13" s="64"/>
      <c r="M13" s="64"/>
      <c r="N13" s="64"/>
      <c r="O13" s="64"/>
      <c r="P13" s="64"/>
      <c r="Q13" s="64"/>
      <c r="R13" s="64"/>
      <c r="S13" s="64"/>
    </row>
    <row r="14" spans="1:38" ht="30" customHeight="1" x14ac:dyDescent="0.4">
      <c r="A14" s="64"/>
      <c r="B14" s="64"/>
      <c r="C14" s="64"/>
      <c r="D14" s="64"/>
      <c r="E14" s="64"/>
      <c r="F14" s="64"/>
      <c r="G14" s="64"/>
      <c r="H14" s="64"/>
      <c r="I14" s="64"/>
      <c r="J14" s="64"/>
      <c r="K14" s="64"/>
      <c r="L14" s="64"/>
      <c r="M14" s="64"/>
      <c r="N14" s="64"/>
      <c r="O14" s="64"/>
      <c r="P14" s="64"/>
      <c r="Q14" s="64"/>
      <c r="R14" s="64"/>
      <c r="S14" s="64"/>
      <c r="AI14" s="74"/>
    </row>
    <row r="15" spans="1:38" ht="30" customHeight="1" x14ac:dyDescent="0.4">
      <c r="A15" s="64"/>
      <c r="B15" s="64"/>
      <c r="C15" s="64"/>
      <c r="D15" s="64"/>
      <c r="E15" s="64"/>
      <c r="F15" s="64"/>
      <c r="G15" s="64"/>
      <c r="H15" s="64"/>
      <c r="I15" s="64"/>
      <c r="J15" s="64"/>
      <c r="K15" s="64"/>
      <c r="L15" s="64"/>
      <c r="M15" s="64"/>
      <c r="N15" s="64"/>
      <c r="O15" s="64"/>
      <c r="P15" s="64"/>
      <c r="Q15" s="64"/>
      <c r="R15" s="64"/>
      <c r="S15" s="64"/>
    </row>
    <row r="16" spans="1:38" ht="30" customHeight="1" x14ac:dyDescent="0.4">
      <c r="A16" s="64"/>
      <c r="B16" s="64"/>
      <c r="C16" s="64"/>
      <c r="D16" s="64"/>
      <c r="E16" s="64"/>
      <c r="F16" s="64"/>
      <c r="G16" s="64"/>
      <c r="H16" s="64"/>
      <c r="I16" s="64"/>
      <c r="J16" s="64"/>
      <c r="K16" s="64"/>
      <c r="L16" s="64"/>
      <c r="M16" s="64"/>
      <c r="N16" s="64"/>
      <c r="O16" s="64"/>
      <c r="P16" s="64"/>
      <c r="Q16" s="64"/>
      <c r="R16" s="64"/>
      <c r="S16" s="64"/>
    </row>
    <row r="17" spans="1:38" ht="30" customHeight="1" x14ac:dyDescent="0.4">
      <c r="A17" s="64"/>
      <c r="B17" s="64"/>
      <c r="C17" s="64"/>
      <c r="D17" s="64"/>
      <c r="E17" s="64"/>
      <c r="F17" s="64"/>
      <c r="G17" s="64"/>
      <c r="H17" s="64"/>
      <c r="I17" s="64"/>
      <c r="J17" s="64"/>
      <c r="K17" s="64"/>
      <c r="L17" s="64"/>
      <c r="M17" s="64"/>
      <c r="N17" s="64"/>
      <c r="O17" s="64"/>
      <c r="P17" s="64"/>
      <c r="Q17" s="64"/>
      <c r="R17" s="64"/>
      <c r="S17" s="64"/>
    </row>
    <row r="18" spans="1:38" ht="30" customHeight="1" x14ac:dyDescent="0.4">
      <c r="A18" s="64"/>
      <c r="B18" s="64"/>
      <c r="C18" s="64"/>
      <c r="D18" s="64"/>
      <c r="E18" s="64"/>
      <c r="F18" s="64"/>
      <c r="G18" s="64"/>
      <c r="H18" s="64"/>
      <c r="I18" s="64"/>
      <c r="J18" s="64"/>
      <c r="K18" s="64"/>
      <c r="L18" s="64"/>
      <c r="M18" s="64"/>
      <c r="N18" s="64"/>
      <c r="O18" s="64"/>
      <c r="P18" s="64"/>
      <c r="Q18" s="64"/>
      <c r="R18" s="69"/>
      <c r="S18" s="64"/>
    </row>
    <row r="19" spans="1:38" ht="30" hidden="1" customHeight="1" outlineLevel="1" x14ac:dyDescent="0.4">
      <c r="A19" s="64"/>
      <c r="B19" s="64"/>
      <c r="C19" s="64"/>
      <c r="D19" s="64"/>
      <c r="E19" s="64"/>
      <c r="F19" s="64"/>
      <c r="G19" s="64"/>
      <c r="H19" s="64"/>
      <c r="I19" s="64"/>
      <c r="J19" s="64"/>
      <c r="K19" s="64"/>
      <c r="L19" s="64"/>
      <c r="M19" s="64"/>
      <c r="N19" s="64"/>
      <c r="O19" s="64"/>
      <c r="P19" s="64"/>
      <c r="Q19" s="64"/>
      <c r="R19" s="64"/>
      <c r="S19" s="64"/>
    </row>
    <row r="20" spans="1:38" ht="30" hidden="1" customHeight="1" outlineLevel="1" x14ac:dyDescent="0.4">
      <c r="A20" s="64"/>
      <c r="B20" s="64"/>
      <c r="C20" s="64"/>
      <c r="D20" s="64"/>
      <c r="E20" s="64"/>
      <c r="F20" s="64"/>
      <c r="G20" s="64"/>
      <c r="H20" s="64"/>
      <c r="I20" s="64"/>
      <c r="J20" s="64"/>
      <c r="K20" s="64"/>
      <c r="L20" s="64"/>
      <c r="M20" s="64"/>
      <c r="N20" s="64"/>
      <c r="O20" s="64"/>
      <c r="P20" s="64"/>
      <c r="Q20" s="64"/>
      <c r="R20" s="64"/>
      <c r="S20" s="64"/>
    </row>
    <row r="21" spans="1:38" ht="30" customHeight="1" collapsed="1" x14ac:dyDescent="0.4">
      <c r="A21" s="64"/>
      <c r="B21" s="64"/>
      <c r="C21" s="64"/>
      <c r="D21" s="64"/>
      <c r="E21" s="64"/>
      <c r="F21" s="64"/>
      <c r="G21" s="64"/>
      <c r="H21" s="64"/>
      <c r="I21" s="64"/>
      <c r="J21" s="64"/>
      <c r="K21" s="64"/>
      <c r="L21" s="64"/>
      <c r="M21" s="64"/>
      <c r="N21" s="64"/>
      <c r="O21" s="64"/>
      <c r="P21" s="64"/>
      <c r="Q21" s="64"/>
      <c r="R21" s="64"/>
      <c r="S21" s="64"/>
    </row>
    <row r="22" spans="1:38" x14ac:dyDescent="0.4">
      <c r="A22" s="64"/>
      <c r="B22" s="64"/>
      <c r="C22" s="64"/>
      <c r="D22" s="64"/>
      <c r="E22" s="64"/>
      <c r="F22" s="64"/>
      <c r="G22" s="64"/>
      <c r="H22" s="64"/>
      <c r="I22" s="64"/>
      <c r="J22" s="64"/>
      <c r="K22" s="64"/>
      <c r="L22" s="64"/>
      <c r="M22" s="64"/>
      <c r="N22" s="64"/>
      <c r="O22" s="64"/>
      <c r="P22" s="64"/>
      <c r="Q22" s="64"/>
      <c r="R22" s="64"/>
      <c r="S22" s="64"/>
    </row>
    <row r="23" spans="1:38" ht="29.25" customHeight="1" x14ac:dyDescent="0.4">
      <c r="A23" s="64"/>
      <c r="B23" s="64"/>
      <c r="C23" s="64"/>
      <c r="D23" s="64"/>
      <c r="E23" s="64"/>
      <c r="F23" s="64"/>
      <c r="G23" s="64"/>
      <c r="H23" s="64"/>
      <c r="I23" s="64"/>
      <c r="J23" s="64"/>
      <c r="K23" s="64"/>
      <c r="L23" s="64"/>
      <c r="M23" s="64"/>
      <c r="N23" s="64"/>
      <c r="O23" s="64"/>
      <c r="P23" s="64"/>
      <c r="Q23" s="64"/>
      <c r="R23" s="64"/>
      <c r="S23" s="64"/>
    </row>
    <row r="24" spans="1:38" ht="29.25" customHeight="1" x14ac:dyDescent="0.4">
      <c r="A24" s="64"/>
      <c r="B24" s="64"/>
      <c r="C24" s="64"/>
      <c r="D24" s="64"/>
      <c r="E24" s="64"/>
      <c r="F24" s="64"/>
      <c r="G24" s="64"/>
      <c r="H24" s="64"/>
      <c r="I24" s="64"/>
      <c r="J24" s="64"/>
      <c r="K24" s="64"/>
      <c r="L24" s="64"/>
      <c r="M24" s="64"/>
      <c r="N24" s="64"/>
      <c r="O24" s="64"/>
      <c r="P24" s="64"/>
      <c r="Q24" s="64"/>
      <c r="R24" s="64"/>
      <c r="S24" s="64"/>
    </row>
    <row r="25" spans="1:38" ht="29.25" customHeight="1" x14ac:dyDescent="0.4">
      <c r="A25" s="64"/>
      <c r="B25" s="64"/>
      <c r="C25" s="64"/>
      <c r="D25" s="64"/>
      <c r="E25" s="64"/>
      <c r="F25" s="64"/>
      <c r="G25" s="64"/>
      <c r="H25" s="64"/>
      <c r="I25" s="64"/>
      <c r="J25" s="64"/>
      <c r="K25" s="64"/>
      <c r="L25" s="64"/>
      <c r="M25" s="64"/>
      <c r="N25" s="64"/>
      <c r="O25" s="64"/>
      <c r="P25" s="64"/>
      <c r="Q25" s="64"/>
      <c r="R25" s="64"/>
      <c r="S25" s="64"/>
    </row>
    <row r="26" spans="1:38" ht="29.25" customHeight="1" x14ac:dyDescent="0.4">
      <c r="A26" s="64"/>
      <c r="B26" s="64"/>
      <c r="C26" s="64"/>
      <c r="D26" s="64"/>
      <c r="E26" s="64"/>
      <c r="F26" s="64"/>
      <c r="G26" s="64"/>
      <c r="H26" s="64"/>
      <c r="I26" s="64"/>
      <c r="J26" s="64"/>
      <c r="K26" s="64"/>
      <c r="L26" s="64"/>
      <c r="M26" s="64"/>
      <c r="N26" s="64"/>
      <c r="O26" s="64"/>
      <c r="P26" s="64"/>
      <c r="Q26" s="64"/>
      <c r="R26" s="64"/>
      <c r="S26" s="64"/>
    </row>
    <row r="27" spans="1:38" ht="29.25" customHeight="1" x14ac:dyDescent="0.4">
      <c r="A27" s="64"/>
      <c r="B27" s="64"/>
      <c r="C27" s="64"/>
      <c r="D27" s="64"/>
      <c r="E27" s="64"/>
      <c r="F27" s="64"/>
      <c r="G27" s="64"/>
      <c r="H27" s="64"/>
      <c r="I27" s="64"/>
      <c r="J27" s="64"/>
      <c r="K27" s="64"/>
      <c r="L27" s="64"/>
      <c r="M27" s="64"/>
      <c r="N27" s="64"/>
      <c r="O27" s="64"/>
      <c r="P27" s="64"/>
      <c r="Q27" s="64"/>
      <c r="R27" s="64"/>
      <c r="S27" s="64"/>
      <c r="Z27" s="73"/>
      <c r="AA27" s="73"/>
      <c r="AK27" s="73"/>
      <c r="AL27" s="73"/>
    </row>
    <row r="28" spans="1:38" ht="29.25" customHeight="1" x14ac:dyDescent="0.4">
      <c r="A28" s="64"/>
      <c r="B28" s="64"/>
      <c r="C28" s="64"/>
      <c r="D28" s="64"/>
      <c r="E28" s="64"/>
      <c r="F28" s="64"/>
      <c r="G28" s="64"/>
      <c r="H28" s="64"/>
      <c r="I28" s="64"/>
      <c r="J28" s="64"/>
      <c r="K28" s="64"/>
      <c r="L28" s="64"/>
      <c r="M28" s="64"/>
      <c r="N28" s="64"/>
      <c r="O28" s="64"/>
      <c r="P28" s="64"/>
      <c r="Q28" s="64"/>
      <c r="R28" s="64"/>
      <c r="S28" s="64"/>
      <c r="Z28" s="73"/>
      <c r="AA28" s="73"/>
      <c r="AK28" s="73"/>
      <c r="AL28" s="73"/>
    </row>
    <row r="29" spans="1:38" ht="29.25" customHeight="1" x14ac:dyDescent="0.4">
      <c r="A29" s="64"/>
      <c r="B29" s="64"/>
      <c r="C29" s="64"/>
      <c r="D29" s="64"/>
      <c r="E29" s="64"/>
      <c r="F29" s="64"/>
      <c r="G29" s="64"/>
      <c r="H29" s="64"/>
      <c r="I29" s="64"/>
      <c r="J29" s="64"/>
      <c r="K29" s="64"/>
      <c r="L29" s="64"/>
      <c r="M29" s="64"/>
      <c r="N29" s="64"/>
      <c r="O29" s="64"/>
      <c r="P29" s="64"/>
      <c r="Q29" s="64"/>
      <c r="R29" s="64"/>
      <c r="S29" s="64"/>
    </row>
    <row r="30" spans="1:38" ht="28.5" customHeight="1" x14ac:dyDescent="0.4">
      <c r="A30" s="109"/>
      <c r="B30" s="64"/>
      <c r="C30" s="64"/>
      <c r="D30" s="64"/>
      <c r="E30" s="64"/>
      <c r="F30" s="64"/>
      <c r="G30" s="64"/>
      <c r="H30" s="64"/>
      <c r="I30" s="64"/>
      <c r="J30" s="64"/>
      <c r="K30" s="64"/>
      <c r="L30" s="64"/>
      <c r="M30" s="64"/>
      <c r="N30" s="64"/>
      <c r="O30" s="64"/>
      <c r="P30" s="64"/>
      <c r="Q30" s="64"/>
      <c r="R30" s="64"/>
      <c r="S30" s="64"/>
    </row>
    <row r="31" spans="1:38" ht="28.5" customHeight="1" x14ac:dyDescent="0.4">
      <c r="A31" s="109" t="s">
        <v>140</v>
      </c>
      <c r="B31" s="64"/>
      <c r="C31" s="64"/>
      <c r="D31" s="64"/>
      <c r="E31" s="64"/>
      <c r="F31" s="64"/>
      <c r="G31" s="64"/>
      <c r="H31" s="64"/>
      <c r="I31" s="64"/>
      <c r="J31" s="64"/>
      <c r="K31" s="64"/>
      <c r="L31" s="64"/>
      <c r="M31" s="64"/>
      <c r="N31" s="64"/>
      <c r="O31" s="64"/>
      <c r="P31" s="64"/>
      <c r="Q31" s="64"/>
      <c r="R31" s="64"/>
      <c r="S31" s="64"/>
    </row>
    <row r="32" spans="1:38" ht="28.5" customHeight="1" x14ac:dyDescent="0.4">
      <c r="A32" s="66" t="s">
        <v>78</v>
      </c>
      <c r="B32" s="64"/>
      <c r="C32" s="64"/>
      <c r="D32" s="64"/>
      <c r="E32" s="64"/>
      <c r="F32" s="64"/>
      <c r="G32" s="64"/>
      <c r="H32" s="64"/>
      <c r="I32" s="64"/>
      <c r="J32" s="64"/>
      <c r="K32" s="64"/>
      <c r="L32" s="64"/>
      <c r="M32" s="64"/>
      <c r="N32" s="64"/>
      <c r="O32" s="64"/>
      <c r="P32" s="64"/>
      <c r="Q32" s="64"/>
      <c r="R32" s="64"/>
      <c r="S32" s="64"/>
    </row>
    <row r="33" spans="1:35" ht="28.5" customHeight="1" x14ac:dyDescent="0.4">
      <c r="A33" s="109" t="s">
        <v>65</v>
      </c>
      <c r="B33" s="64"/>
      <c r="C33" s="64"/>
      <c r="D33" s="64"/>
      <c r="E33" s="64"/>
      <c r="F33" s="64"/>
      <c r="G33" s="64"/>
      <c r="H33" s="64"/>
      <c r="I33" s="64"/>
      <c r="J33" s="65"/>
      <c r="K33" s="64"/>
      <c r="L33" s="109" t="s">
        <v>108</v>
      </c>
      <c r="M33" s="64"/>
      <c r="N33" s="64"/>
      <c r="O33" s="64"/>
      <c r="P33" s="64"/>
      <c r="Q33" s="64"/>
      <c r="R33" s="64"/>
      <c r="S33" s="64"/>
      <c r="T33" s="65"/>
      <c r="U33" s="65"/>
      <c r="W33" s="109" t="s">
        <v>109</v>
      </c>
      <c r="X33" s="64"/>
      <c r="Y33" s="64"/>
      <c r="Z33" s="64"/>
      <c r="AA33" s="64"/>
      <c r="AB33" s="64"/>
      <c r="AC33" s="64"/>
      <c r="AD33" s="64"/>
      <c r="AE33" s="64"/>
      <c r="AF33" s="64"/>
    </row>
    <row r="34" spans="1:35" ht="28.5" customHeight="1" x14ac:dyDescent="0.4">
      <c r="A34" s="64"/>
      <c r="B34" s="64"/>
      <c r="C34" s="64"/>
      <c r="D34" s="64"/>
      <c r="E34" s="64"/>
      <c r="F34" s="64"/>
      <c r="G34" s="64"/>
      <c r="H34" s="64"/>
      <c r="I34" s="65"/>
      <c r="J34" s="65" t="s">
        <v>79</v>
      </c>
      <c r="K34" s="64"/>
      <c r="L34" s="64"/>
      <c r="M34" s="64"/>
      <c r="N34" s="64"/>
      <c r="O34" s="64"/>
      <c r="P34" s="64"/>
      <c r="Q34" s="64"/>
      <c r="R34" s="64"/>
      <c r="S34" s="64"/>
      <c r="T34" s="65"/>
      <c r="U34" s="65" t="s">
        <v>79</v>
      </c>
      <c r="V34" s="74"/>
      <c r="W34" s="64"/>
      <c r="X34" s="64"/>
      <c r="Y34" s="64"/>
      <c r="Z34" s="64"/>
      <c r="AA34" s="64"/>
      <c r="AB34" s="64"/>
      <c r="AC34" s="64"/>
      <c r="AD34" s="64"/>
      <c r="AE34" s="65"/>
      <c r="AF34" s="65" t="s">
        <v>79</v>
      </c>
      <c r="AI34" s="74"/>
    </row>
    <row r="35" spans="1:35" ht="28.5" customHeight="1" x14ac:dyDescent="0.4">
      <c r="A35" s="64"/>
      <c r="B35" s="64"/>
      <c r="C35" s="64"/>
      <c r="D35" s="64"/>
      <c r="E35" s="64"/>
      <c r="F35" s="64"/>
      <c r="G35" s="64"/>
      <c r="H35" s="64"/>
      <c r="I35" s="65"/>
      <c r="J35" s="65" t="s">
        <v>131</v>
      </c>
      <c r="K35" s="64"/>
      <c r="L35" s="64"/>
      <c r="M35" s="64"/>
      <c r="N35" s="64"/>
      <c r="O35" s="64"/>
      <c r="P35" s="64"/>
      <c r="Q35" s="64"/>
      <c r="R35" s="64"/>
      <c r="S35" s="64"/>
      <c r="T35" s="65"/>
      <c r="U35" s="65" t="s">
        <v>131</v>
      </c>
      <c r="W35" s="64"/>
      <c r="X35" s="64"/>
      <c r="Y35" s="64"/>
      <c r="Z35" s="64"/>
      <c r="AA35" s="64"/>
      <c r="AB35" s="64"/>
      <c r="AC35" s="64"/>
      <c r="AD35" s="64"/>
      <c r="AE35" s="65"/>
      <c r="AF35" s="65" t="s">
        <v>131</v>
      </c>
    </row>
    <row r="36" spans="1:35" ht="28.5" customHeight="1" x14ac:dyDescent="0.4">
      <c r="A36" s="64"/>
      <c r="B36" s="64"/>
      <c r="C36" s="64"/>
      <c r="D36" s="64"/>
      <c r="E36" s="64"/>
      <c r="F36" s="64"/>
      <c r="G36" s="64"/>
      <c r="H36" s="64"/>
      <c r="I36" s="64"/>
      <c r="J36" s="64"/>
      <c r="K36" s="64"/>
      <c r="L36" s="64"/>
      <c r="M36" s="64"/>
      <c r="N36" s="64"/>
      <c r="O36" s="64"/>
      <c r="P36" s="64"/>
      <c r="Q36" s="64"/>
      <c r="R36" s="64"/>
      <c r="S36" s="64"/>
    </row>
    <row r="37" spans="1:35" ht="28.5" customHeight="1" x14ac:dyDescent="0.4">
      <c r="A37" s="64"/>
      <c r="B37" s="64"/>
      <c r="C37" s="64"/>
      <c r="D37" s="64"/>
      <c r="E37" s="64"/>
      <c r="F37" s="64"/>
      <c r="G37" s="64"/>
      <c r="H37" s="64"/>
      <c r="I37" s="64"/>
      <c r="J37" s="64"/>
      <c r="K37" s="64"/>
      <c r="L37" s="64"/>
      <c r="M37" s="64"/>
      <c r="N37" s="64"/>
      <c r="O37" s="64"/>
      <c r="P37" s="64"/>
      <c r="Q37" s="64"/>
      <c r="R37" s="64"/>
      <c r="S37" s="64"/>
    </row>
    <row r="38" spans="1:35" ht="28.5" customHeight="1" x14ac:dyDescent="0.4">
      <c r="A38" s="64"/>
      <c r="B38" s="64"/>
      <c r="C38" s="64"/>
      <c r="D38" s="64"/>
      <c r="E38" s="64"/>
      <c r="F38" s="64"/>
      <c r="G38" s="64"/>
      <c r="H38" s="64"/>
      <c r="I38" s="64"/>
      <c r="J38" s="64"/>
      <c r="K38" s="64"/>
      <c r="L38" s="64"/>
      <c r="M38" s="64"/>
      <c r="N38" s="64"/>
      <c r="O38" s="64"/>
      <c r="P38" s="64"/>
      <c r="Q38" s="64"/>
      <c r="R38" s="64"/>
      <c r="S38" s="64"/>
    </row>
    <row r="39" spans="1:35" ht="28.5" customHeight="1" x14ac:dyDescent="0.4">
      <c r="A39" s="64"/>
      <c r="B39" s="64"/>
      <c r="C39" s="64"/>
      <c r="D39" s="64"/>
      <c r="E39" s="64"/>
      <c r="F39" s="64"/>
      <c r="G39" s="64"/>
      <c r="H39" s="64"/>
      <c r="I39" s="64"/>
      <c r="J39" s="64"/>
      <c r="K39" s="64"/>
      <c r="L39" s="64"/>
      <c r="M39" s="64"/>
      <c r="N39" s="64"/>
      <c r="O39" s="64"/>
      <c r="P39" s="64"/>
      <c r="Q39" s="64"/>
      <c r="R39" s="64"/>
      <c r="S39" s="64"/>
    </row>
    <row r="40" spans="1:35" ht="28.5" customHeight="1" x14ac:dyDescent="0.4">
      <c r="A40" s="64"/>
      <c r="B40" s="64"/>
      <c r="C40" s="64"/>
      <c r="D40" s="64"/>
      <c r="E40" s="64"/>
      <c r="F40" s="64"/>
      <c r="G40" s="64"/>
      <c r="H40" s="64"/>
      <c r="I40" s="64"/>
      <c r="J40" s="64"/>
      <c r="K40" s="64"/>
      <c r="L40" s="64"/>
      <c r="M40" s="64"/>
      <c r="N40" s="64"/>
      <c r="O40" s="64"/>
      <c r="P40" s="64"/>
      <c r="Q40" s="64"/>
      <c r="R40" s="64"/>
      <c r="S40" s="64"/>
    </row>
    <row r="41" spans="1:35" ht="28.5" customHeight="1" x14ac:dyDescent="0.4">
      <c r="A41" s="64"/>
      <c r="B41" s="64"/>
      <c r="C41" s="64"/>
      <c r="D41" s="64"/>
      <c r="E41" s="64"/>
      <c r="F41" s="64"/>
      <c r="G41" s="64"/>
      <c r="H41" s="64"/>
      <c r="I41" s="64"/>
      <c r="J41" s="64"/>
      <c r="K41" s="64"/>
      <c r="L41" s="64"/>
      <c r="M41" s="64"/>
      <c r="N41" s="64"/>
      <c r="O41" s="64"/>
      <c r="P41" s="64"/>
      <c r="Q41" s="64"/>
      <c r="R41" s="64"/>
      <c r="S41" s="64"/>
    </row>
    <row r="42" spans="1:35" ht="28.5" customHeight="1" x14ac:dyDescent="0.4">
      <c r="A42" s="64"/>
      <c r="B42" s="64"/>
      <c r="C42" s="64"/>
      <c r="D42" s="64"/>
      <c r="E42" s="64"/>
      <c r="F42" s="64"/>
      <c r="G42" s="64"/>
      <c r="H42" s="64"/>
      <c r="I42" s="64"/>
      <c r="J42" s="64"/>
      <c r="K42" s="64"/>
      <c r="L42" s="64"/>
      <c r="M42" s="64"/>
      <c r="N42" s="64"/>
      <c r="O42" s="64"/>
      <c r="P42" s="64"/>
      <c r="Q42" s="64"/>
      <c r="R42" s="64"/>
      <c r="S42" s="64"/>
    </row>
    <row r="43" spans="1:35" ht="28.5" customHeight="1" x14ac:dyDescent="0.4">
      <c r="A43" s="64"/>
      <c r="B43" s="64"/>
      <c r="C43" s="64"/>
      <c r="D43" s="64"/>
      <c r="E43" s="64"/>
      <c r="F43" s="64"/>
      <c r="G43" s="64"/>
      <c r="H43" s="64"/>
      <c r="I43" s="64"/>
      <c r="J43" s="64"/>
      <c r="K43" s="64"/>
      <c r="L43" s="64"/>
      <c r="M43" s="64"/>
      <c r="N43" s="64"/>
      <c r="O43" s="64"/>
      <c r="P43" s="64"/>
      <c r="Q43" s="64"/>
      <c r="R43" s="64"/>
      <c r="S43" s="64"/>
    </row>
    <row r="44" spans="1:35" ht="28.5" customHeight="1" x14ac:dyDescent="0.4">
      <c r="A44" s="64"/>
      <c r="B44" s="64"/>
      <c r="C44" s="64"/>
      <c r="D44" s="64"/>
      <c r="E44" s="64"/>
      <c r="F44" s="64"/>
      <c r="G44" s="64"/>
      <c r="H44" s="64"/>
      <c r="I44" s="64"/>
      <c r="J44" s="64"/>
      <c r="K44" s="64"/>
      <c r="L44" s="64"/>
      <c r="M44" s="64"/>
      <c r="N44" s="64"/>
      <c r="O44" s="64"/>
      <c r="P44" s="64"/>
      <c r="Q44" s="64"/>
      <c r="R44" s="64"/>
      <c r="S44" s="64"/>
      <c r="T44" s="76"/>
      <c r="U44" s="76"/>
      <c r="V44" s="76"/>
      <c r="W44" s="76"/>
    </row>
    <row r="45" spans="1:35" ht="28.5" customHeight="1" x14ac:dyDescent="0.4">
      <c r="A45" s="64"/>
      <c r="B45" s="64"/>
      <c r="C45" s="64"/>
      <c r="D45" s="64"/>
      <c r="E45" s="64"/>
      <c r="F45" s="64"/>
      <c r="G45" s="64"/>
      <c r="H45" s="64"/>
      <c r="I45" s="64"/>
      <c r="J45" s="64"/>
      <c r="K45" s="64"/>
      <c r="L45" s="64"/>
      <c r="M45" s="64"/>
      <c r="N45" s="64"/>
      <c r="O45" s="64"/>
      <c r="P45" s="64"/>
      <c r="Q45" s="64"/>
      <c r="R45" s="64"/>
      <c r="S45" s="64"/>
      <c r="T45" s="76"/>
      <c r="U45" s="76"/>
      <c r="V45" s="76"/>
      <c r="W45" s="76"/>
    </row>
    <row r="46" spans="1:35" ht="28.5" customHeight="1" x14ac:dyDescent="0.4">
      <c r="A46" s="64"/>
      <c r="B46" s="64"/>
      <c r="C46" s="64"/>
      <c r="D46" s="64"/>
      <c r="E46" s="64"/>
      <c r="F46" s="64"/>
      <c r="G46" s="64"/>
      <c r="H46" s="64"/>
      <c r="I46" s="64"/>
      <c r="J46" s="64"/>
      <c r="K46" s="64"/>
      <c r="L46" s="64"/>
      <c r="M46" s="64"/>
      <c r="N46" s="64"/>
      <c r="O46" s="64"/>
      <c r="P46" s="64"/>
      <c r="Q46" s="64"/>
      <c r="R46" s="64"/>
      <c r="S46" s="64"/>
      <c r="T46" s="77"/>
      <c r="U46" s="77"/>
      <c r="V46" s="77"/>
      <c r="W46" s="77"/>
    </row>
    <row r="47" spans="1:35" ht="28.5" customHeight="1" x14ac:dyDescent="0.4">
      <c r="A47" s="64"/>
      <c r="B47" s="64"/>
      <c r="C47" s="64"/>
      <c r="D47" s="64"/>
      <c r="E47" s="64"/>
      <c r="F47" s="64"/>
      <c r="G47" s="64"/>
      <c r="H47" s="64"/>
      <c r="I47" s="65"/>
      <c r="J47" s="65"/>
      <c r="K47" s="64"/>
      <c r="L47" s="64"/>
      <c r="M47" s="64"/>
      <c r="N47" s="64"/>
      <c r="O47" s="64"/>
      <c r="P47" s="64"/>
      <c r="Q47" s="64"/>
      <c r="R47" s="64"/>
      <c r="S47" s="64"/>
      <c r="T47" s="77"/>
      <c r="U47" s="77"/>
      <c r="V47" s="77"/>
      <c r="W47" s="77"/>
    </row>
    <row r="48" spans="1:35" ht="28.5" customHeight="1" x14ac:dyDescent="0.4">
      <c r="A48" s="64"/>
      <c r="B48" s="64"/>
      <c r="C48" s="64"/>
      <c r="D48" s="64"/>
      <c r="E48" s="64"/>
      <c r="F48" s="64"/>
      <c r="G48" s="64"/>
      <c r="H48" s="64"/>
      <c r="I48" s="65"/>
      <c r="J48" s="65"/>
      <c r="K48" s="64"/>
      <c r="L48" s="64"/>
      <c r="M48" s="64"/>
      <c r="N48" s="64"/>
      <c r="O48" s="64"/>
      <c r="P48" s="64"/>
      <c r="Q48" s="64"/>
      <c r="R48" s="64"/>
      <c r="S48" s="64"/>
      <c r="T48" s="77"/>
      <c r="U48" s="77"/>
      <c r="V48" s="77"/>
      <c r="W48" s="77"/>
      <c r="X48" s="78"/>
    </row>
    <row r="49" ht="28.5" customHeight="1" x14ac:dyDescent="0.4"/>
    <row r="50" ht="28.5" customHeight="1" x14ac:dyDescent="0.4"/>
    <row r="51" ht="28.5" customHeight="1" x14ac:dyDescent="0.4"/>
    <row r="52" ht="28.5" customHeight="1" x14ac:dyDescent="0.4"/>
    <row r="53" ht="28.5" customHeight="1" x14ac:dyDescent="0.4"/>
    <row r="54" ht="28.5" customHeight="1" x14ac:dyDescent="0.4"/>
  </sheetData>
  <mergeCells count="1">
    <mergeCell ref="A2:AG2"/>
  </mergeCells>
  <phoneticPr fontId="4"/>
  <pageMargins left="0.7" right="0.7" top="0.75" bottom="0.75" header="0.3" footer="0.3"/>
  <pageSetup paperSize="9" scale="3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収支計画書</vt:lpstr>
      <vt:lpstr>収支計画書_詳細</vt:lpstr>
      <vt:lpstr>前年度収支計画記載書</vt:lpstr>
      <vt:lpstr>収支計画に係るグラフ</vt:lpstr>
      <vt:lpstr>収支計画に係るグラフ!Print_Area</vt:lpstr>
      <vt:lpstr>収支計画書!Print_Area</vt:lpstr>
      <vt:lpstr>収支計画書_詳細!Print_Area</vt:lpstr>
      <vt:lpstr>前年度収支計画記載書!Print_Area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 Nakadozono</dc:creator>
  <cp:lastModifiedBy>Sakura Nakadozono</cp:lastModifiedBy>
  <cp:lastPrinted>2021-04-23T10:05:10Z</cp:lastPrinted>
  <dcterms:created xsi:type="dcterms:W3CDTF">2020-04-14T01:58:47Z</dcterms:created>
  <dcterms:modified xsi:type="dcterms:W3CDTF">2021-04-23T10:14:08Z</dcterms:modified>
</cp:coreProperties>
</file>