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3.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4.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5.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6.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7.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8.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9.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0.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1.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G:\共有ドライブ\JP Cons CABINET OFFICE - Government of Japan\２.Job\xxxxxxxxxxxxxx_令和４年度先導的人材マッチング事業\3. 作業等\01_公募及び説明会の準備\01_公募関連資料(HP公開)\第１次公募\02_HP公表資料\"/>
    </mc:Choice>
  </mc:AlternateContent>
  <xr:revisionPtr revIDLastSave="0" documentId="13_ncr:1_{D61DD8DB-0993-4A04-9545-9522CAA699EC}" xr6:coauthVersionLast="47" xr6:coauthVersionMax="47" xr10:uidLastSave="{00000000-0000-0000-0000-000000000000}"/>
  <bookViews>
    <workbookView xWindow="28680" yWindow="-120" windowWidth="29040" windowHeight="15840" activeTab="1" xr2:uid="{11696CE1-6769-479C-9894-C73B49A8B339}"/>
  </bookViews>
  <sheets>
    <sheet name="収支計画書" sheetId="2" r:id="rId1"/>
    <sheet name="収支計画書_詳細" sheetId="1" r:id="rId2"/>
    <sheet name="前年度収支計画記載書" sheetId="5" r:id="rId3"/>
    <sheet name="【参考】収支計画に係るグラフ" sheetId="4" r:id="rId4"/>
  </sheets>
  <definedNames>
    <definedName name="_xlnm.Print_Area" localSheetId="3">【参考】収支計画に係るグラフ!$A$2:$AG$152</definedName>
    <definedName name="_xlnm.Print_Area" localSheetId="0">収支計画書!$A$1:$M$62</definedName>
    <definedName name="_xlnm.Print_Area" localSheetId="1">収支計画書_詳細!$A$1:$T$79</definedName>
    <definedName name="_xlnm.Print_Area" localSheetId="2">前年度収支計画記載書!$A$2:$R$40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46" i="1" l="1"/>
  <c r="F52" i="1"/>
  <c r="F55" i="1"/>
  <c r="F58" i="1"/>
  <c r="F61" i="1"/>
  <c r="F50" i="1"/>
  <c r="AJ25" i="1" s="1"/>
  <c r="Q57" i="1"/>
  <c r="P57" i="1"/>
  <c r="O57" i="1"/>
  <c r="N57" i="1"/>
  <c r="M57" i="1"/>
  <c r="L57" i="1"/>
  <c r="K57" i="1"/>
  <c r="J57" i="1"/>
  <c r="J58" i="1" s="1"/>
  <c r="I57" i="1"/>
  <c r="H57" i="1"/>
  <c r="G57" i="1"/>
  <c r="Q56" i="1"/>
  <c r="P56" i="1"/>
  <c r="O56" i="1"/>
  <c r="N56" i="1"/>
  <c r="N58" i="1" s="1"/>
  <c r="M56" i="1"/>
  <c r="L56" i="1"/>
  <c r="K56" i="1"/>
  <c r="J56" i="1"/>
  <c r="I56" i="1"/>
  <c r="H56" i="1"/>
  <c r="G56" i="1"/>
  <c r="G58" i="1" s="1"/>
  <c r="F57" i="1"/>
  <c r="AJ40" i="1" s="1"/>
  <c r="AK40" i="1" s="1"/>
  <c r="F56" i="1"/>
  <c r="AJ39" i="1" s="1"/>
  <c r="Q54" i="1"/>
  <c r="P54" i="1"/>
  <c r="O54" i="1"/>
  <c r="N54" i="1"/>
  <c r="M54" i="1"/>
  <c r="L54" i="1"/>
  <c r="K54" i="1"/>
  <c r="J54" i="1"/>
  <c r="I54" i="1"/>
  <c r="H54" i="1"/>
  <c r="G54" i="1"/>
  <c r="Q53" i="1"/>
  <c r="P53" i="1"/>
  <c r="O53" i="1"/>
  <c r="N53" i="1"/>
  <c r="M53" i="1"/>
  <c r="L53" i="1"/>
  <c r="K53" i="1"/>
  <c r="J53" i="1"/>
  <c r="I53" i="1"/>
  <c r="H53" i="1"/>
  <c r="G53" i="1"/>
  <c r="F54" i="1"/>
  <c r="AJ33" i="1" s="1"/>
  <c r="AK33" i="1" s="1"/>
  <c r="F53" i="1"/>
  <c r="AJ32" i="1" s="1"/>
  <c r="V46" i="1"/>
  <c r="W46" i="1" s="1"/>
  <c r="X46" i="1" s="1"/>
  <c r="Y46" i="1" s="1"/>
  <c r="Z46" i="1" s="1"/>
  <c r="AA46" i="1" s="1"/>
  <c r="AB46" i="1" s="1"/>
  <c r="AC46" i="1" s="1"/>
  <c r="AD46" i="1" s="1"/>
  <c r="AE46" i="1" s="1"/>
  <c r="AF46" i="1" s="1"/>
  <c r="AG46" i="1" s="1"/>
  <c r="V39" i="1"/>
  <c r="W39" i="1" s="1"/>
  <c r="X39" i="1" s="1"/>
  <c r="Y39" i="1" s="1"/>
  <c r="Z39" i="1" s="1"/>
  <c r="AA39" i="1" s="1"/>
  <c r="AB39" i="1" s="1"/>
  <c r="AC39" i="1" s="1"/>
  <c r="AD39" i="1" s="1"/>
  <c r="AE39" i="1" s="1"/>
  <c r="AF39" i="1" s="1"/>
  <c r="AG39" i="1" s="1"/>
  <c r="V47" i="1"/>
  <c r="W47" i="1" s="1"/>
  <c r="X47" i="1" s="1"/>
  <c r="Y47" i="1" s="1"/>
  <c r="Z47" i="1" s="1"/>
  <c r="AA47" i="1" s="1"/>
  <c r="AB47" i="1" s="1"/>
  <c r="AC47" i="1" s="1"/>
  <c r="AD47" i="1" s="1"/>
  <c r="AE47" i="1" s="1"/>
  <c r="AF47" i="1" s="1"/>
  <c r="AG47" i="1" s="1"/>
  <c r="V40" i="1"/>
  <c r="W40" i="1" s="1"/>
  <c r="X40" i="1" s="1"/>
  <c r="Y40" i="1" s="1"/>
  <c r="Z40" i="1" s="1"/>
  <c r="AA40" i="1" s="1"/>
  <c r="AB40" i="1" s="1"/>
  <c r="AC40" i="1" s="1"/>
  <c r="AD40" i="1" s="1"/>
  <c r="AE40" i="1" s="1"/>
  <c r="AF40" i="1" s="1"/>
  <c r="AG40" i="1" s="1"/>
  <c r="V32" i="1"/>
  <c r="W32" i="1" s="1"/>
  <c r="X32" i="1" s="1"/>
  <c r="Y32" i="1" s="1"/>
  <c r="Z32" i="1" s="1"/>
  <c r="AA32" i="1" s="1"/>
  <c r="AB32" i="1" s="1"/>
  <c r="AC32" i="1" s="1"/>
  <c r="AD32" i="1" s="1"/>
  <c r="AE32" i="1" s="1"/>
  <c r="AF32" i="1" s="1"/>
  <c r="AG32" i="1" s="1"/>
  <c r="V33" i="1"/>
  <c r="W33" i="1" s="1"/>
  <c r="X33" i="1" s="1"/>
  <c r="Y33" i="1" s="1"/>
  <c r="Z33" i="1" s="1"/>
  <c r="AA33" i="1" s="1"/>
  <c r="AB33" i="1" s="1"/>
  <c r="AC33" i="1" s="1"/>
  <c r="AD33" i="1" s="1"/>
  <c r="AE33" i="1" s="1"/>
  <c r="AF33" i="1" s="1"/>
  <c r="AG33" i="1" s="1"/>
  <c r="V25" i="1"/>
  <c r="W25" i="1" s="1"/>
  <c r="X25" i="1" s="1"/>
  <c r="Y25" i="1" s="1"/>
  <c r="Z25" i="1" s="1"/>
  <c r="AA25" i="1" s="1"/>
  <c r="AB25" i="1" s="1"/>
  <c r="AC25" i="1" s="1"/>
  <c r="AD25" i="1" s="1"/>
  <c r="AE25" i="1" s="1"/>
  <c r="AF25" i="1" s="1"/>
  <c r="AG25" i="1" s="1"/>
  <c r="V26" i="1"/>
  <c r="W26" i="1" s="1"/>
  <c r="X26" i="1" s="1"/>
  <c r="Y26" i="1" s="1"/>
  <c r="Z26" i="1" s="1"/>
  <c r="AA26" i="1" s="1"/>
  <c r="AB26" i="1" s="1"/>
  <c r="AC26" i="1" s="1"/>
  <c r="AD26" i="1" s="1"/>
  <c r="AE26" i="1" s="1"/>
  <c r="AF26" i="1" s="1"/>
  <c r="AG26" i="1" s="1"/>
  <c r="F36" i="5"/>
  <c r="F47" i="1"/>
  <c r="F46" i="1"/>
  <c r="R49" i="1"/>
  <c r="G50" i="1"/>
  <c r="H50" i="1"/>
  <c r="I50" i="1"/>
  <c r="J50" i="1"/>
  <c r="K50" i="1"/>
  <c r="L50" i="1"/>
  <c r="M50" i="1"/>
  <c r="N50" i="1"/>
  <c r="O50" i="1"/>
  <c r="P50" i="1"/>
  <c r="Q50" i="1"/>
  <c r="G51" i="1"/>
  <c r="H51" i="1"/>
  <c r="I51" i="1"/>
  <c r="J51" i="1"/>
  <c r="K51" i="1"/>
  <c r="L51" i="1"/>
  <c r="M51" i="1"/>
  <c r="N51" i="1"/>
  <c r="O51" i="1"/>
  <c r="P51" i="1"/>
  <c r="Q51" i="1"/>
  <c r="G59" i="1"/>
  <c r="H59" i="1"/>
  <c r="I59" i="1"/>
  <c r="J59" i="1"/>
  <c r="K59" i="1"/>
  <c r="L59" i="1"/>
  <c r="M59" i="1"/>
  <c r="N59" i="1"/>
  <c r="O59" i="1"/>
  <c r="P59" i="1"/>
  <c r="Q59" i="1"/>
  <c r="G60" i="1"/>
  <c r="H60" i="1"/>
  <c r="I60" i="1"/>
  <c r="J60" i="1"/>
  <c r="K60" i="1"/>
  <c r="L60" i="1"/>
  <c r="M60" i="1"/>
  <c r="N60" i="1"/>
  <c r="O60" i="1"/>
  <c r="P60" i="1"/>
  <c r="Q60" i="1"/>
  <c r="F60" i="1"/>
  <c r="AJ47" i="1" s="1"/>
  <c r="F59" i="1"/>
  <c r="AJ46" i="1" s="1"/>
  <c r="F51" i="1"/>
  <c r="AJ26" i="1" s="1"/>
  <c r="AK26" i="1" s="1"/>
  <c r="AL26" i="1" s="1"/>
  <c r="AM26" i="1" s="1"/>
  <c r="AN26" i="1" s="1"/>
  <c r="K10" i="1"/>
  <c r="K9" i="1"/>
  <c r="Q45" i="1"/>
  <c r="P45" i="1"/>
  <c r="O45" i="1"/>
  <c r="N45" i="1"/>
  <c r="M45" i="1"/>
  <c r="L45" i="1"/>
  <c r="K45" i="1"/>
  <c r="J45" i="1"/>
  <c r="I45" i="1"/>
  <c r="H45" i="1"/>
  <c r="G45" i="1"/>
  <c r="F45" i="1"/>
  <c r="R44" i="1"/>
  <c r="R43" i="1"/>
  <c r="Q42" i="1"/>
  <c r="P42" i="1"/>
  <c r="O42" i="1"/>
  <c r="N42" i="1"/>
  <c r="M42" i="1"/>
  <c r="L42" i="1"/>
  <c r="K42" i="1"/>
  <c r="J42" i="1"/>
  <c r="I42" i="1"/>
  <c r="H42" i="1"/>
  <c r="G42" i="1"/>
  <c r="F42" i="1"/>
  <c r="R41" i="1"/>
  <c r="R40" i="1"/>
  <c r="Q39" i="1"/>
  <c r="P39" i="1"/>
  <c r="O39" i="1"/>
  <c r="N39" i="1"/>
  <c r="M39" i="1"/>
  <c r="L39" i="1"/>
  <c r="K39" i="1"/>
  <c r="J39" i="1"/>
  <c r="I39" i="1"/>
  <c r="H39" i="1"/>
  <c r="G39" i="1"/>
  <c r="F39" i="1"/>
  <c r="R38" i="1"/>
  <c r="R37" i="1"/>
  <c r="R35" i="1"/>
  <c r="R34" i="1"/>
  <c r="R33" i="1"/>
  <c r="Q47" i="1"/>
  <c r="P47" i="1"/>
  <c r="O47" i="1"/>
  <c r="N47" i="1"/>
  <c r="M47" i="1"/>
  <c r="L47" i="1"/>
  <c r="K47" i="1"/>
  <c r="J47" i="1"/>
  <c r="I47" i="1"/>
  <c r="H47" i="1"/>
  <c r="G47" i="1"/>
  <c r="Q46" i="1"/>
  <c r="P46" i="1"/>
  <c r="O46" i="1"/>
  <c r="N46" i="1"/>
  <c r="M46" i="1"/>
  <c r="L46" i="1"/>
  <c r="K46" i="1"/>
  <c r="J46" i="1"/>
  <c r="I46" i="1"/>
  <c r="H46" i="1"/>
  <c r="G46" i="1"/>
  <c r="Q36" i="1"/>
  <c r="P36" i="1"/>
  <c r="O36" i="1"/>
  <c r="N36" i="1"/>
  <c r="M36" i="1"/>
  <c r="L36" i="1"/>
  <c r="K36" i="1"/>
  <c r="J36" i="1"/>
  <c r="I36" i="1"/>
  <c r="H36" i="1"/>
  <c r="G36" i="1"/>
  <c r="F36" i="1"/>
  <c r="R28" i="1"/>
  <c r="R27" i="1"/>
  <c r="R25" i="1"/>
  <c r="R24" i="1"/>
  <c r="R22" i="1"/>
  <c r="R21" i="1"/>
  <c r="Q31" i="1"/>
  <c r="P31" i="1"/>
  <c r="O31" i="1"/>
  <c r="N31" i="1"/>
  <c r="M31" i="1"/>
  <c r="L31" i="1"/>
  <c r="K31" i="1"/>
  <c r="J31" i="1"/>
  <c r="I31" i="1"/>
  <c r="H31" i="1"/>
  <c r="G31" i="1"/>
  <c r="F31" i="1"/>
  <c r="V19" i="1" s="1"/>
  <c r="W19" i="1" s="1"/>
  <c r="X19" i="1" s="1"/>
  <c r="Y19" i="1" s="1"/>
  <c r="Z19" i="1" s="1"/>
  <c r="AA19" i="1" s="1"/>
  <c r="Q30" i="1"/>
  <c r="P30" i="1"/>
  <c r="O30" i="1"/>
  <c r="N30" i="1"/>
  <c r="M30" i="1"/>
  <c r="L30" i="1"/>
  <c r="K30" i="1"/>
  <c r="J30" i="1"/>
  <c r="I30" i="1"/>
  <c r="H30" i="1"/>
  <c r="G30" i="1"/>
  <c r="F30" i="1"/>
  <c r="V18" i="1" s="1"/>
  <c r="G29" i="1"/>
  <c r="F29" i="1"/>
  <c r="V48" i="1" s="1"/>
  <c r="W48" i="1" s="1"/>
  <c r="F26" i="1"/>
  <c r="V41" i="1" s="1"/>
  <c r="G26" i="1"/>
  <c r="F23" i="1"/>
  <c r="V34" i="1" s="1"/>
  <c r="G23" i="1"/>
  <c r="R18" i="1"/>
  <c r="R19" i="1"/>
  <c r="R17" i="1"/>
  <c r="F20" i="1"/>
  <c r="V27" i="1" s="1"/>
  <c r="G20" i="1"/>
  <c r="Q26" i="1"/>
  <c r="P26" i="1"/>
  <c r="O26" i="1"/>
  <c r="N26" i="1"/>
  <c r="M26" i="1"/>
  <c r="L26" i="1"/>
  <c r="K26" i="1"/>
  <c r="J26" i="1"/>
  <c r="I26" i="1"/>
  <c r="H26" i="1"/>
  <c r="Q23" i="1"/>
  <c r="P23" i="1"/>
  <c r="O23" i="1"/>
  <c r="N23" i="1"/>
  <c r="M23" i="1"/>
  <c r="L23" i="1"/>
  <c r="K23" i="1"/>
  <c r="J23" i="1"/>
  <c r="I23" i="1"/>
  <c r="H23" i="1"/>
  <c r="Q20" i="1"/>
  <c r="P20" i="1"/>
  <c r="O20" i="1"/>
  <c r="N20" i="1"/>
  <c r="M20" i="1"/>
  <c r="L20" i="1"/>
  <c r="K20" i="1"/>
  <c r="J20" i="1"/>
  <c r="I20" i="1"/>
  <c r="H20" i="1"/>
  <c r="F41" i="2"/>
  <c r="D47" i="2" s="1"/>
  <c r="K41" i="2"/>
  <c r="I47" i="2" s="1"/>
  <c r="I50" i="2"/>
  <c r="D50" i="2"/>
  <c r="P32" i="5"/>
  <c r="J34" i="5"/>
  <c r="AM15" i="5"/>
  <c r="AM16" i="5" s="1"/>
  <c r="W41" i="1" l="1"/>
  <c r="X41" i="1" s="1"/>
  <c r="Y41" i="1" s="1"/>
  <c r="Z41" i="1" s="1"/>
  <c r="AA41" i="1" s="1"/>
  <c r="AB41" i="1" s="1"/>
  <c r="AC41" i="1" s="1"/>
  <c r="AD41" i="1" s="1"/>
  <c r="AE41" i="1" s="1"/>
  <c r="AF41" i="1" s="1"/>
  <c r="AG41" i="1" s="1"/>
  <c r="AO26" i="1"/>
  <c r="AP26" i="1" s="1"/>
  <c r="AQ26" i="1" s="1"/>
  <c r="AR26" i="1" s="1"/>
  <c r="AS26" i="1" s="1"/>
  <c r="AT26" i="1" s="1"/>
  <c r="AU26" i="1" s="1"/>
  <c r="O58" i="1"/>
  <c r="AK46" i="1"/>
  <c r="AL46" i="1" s="1"/>
  <c r="AM46" i="1" s="1"/>
  <c r="AN46" i="1" s="1"/>
  <c r="AO46" i="1" s="1"/>
  <c r="AP46" i="1" s="1"/>
  <c r="AQ46" i="1" s="1"/>
  <c r="AR46" i="1" s="1"/>
  <c r="AS46" i="1" s="1"/>
  <c r="AT46" i="1" s="1"/>
  <c r="AU46" i="1" s="1"/>
  <c r="H58" i="1"/>
  <c r="H73" i="1" s="1"/>
  <c r="P58" i="1"/>
  <c r="I58" i="1"/>
  <c r="Q58" i="1"/>
  <c r="Q73" i="1" s="1"/>
  <c r="W27" i="1"/>
  <c r="X27" i="1" s="1"/>
  <c r="Y27" i="1" s="1"/>
  <c r="Z27" i="1" s="1"/>
  <c r="AA27" i="1" s="1"/>
  <c r="AB27" i="1" s="1"/>
  <c r="AC27" i="1" s="1"/>
  <c r="AD27" i="1" s="1"/>
  <c r="AE27" i="1" s="1"/>
  <c r="AF27" i="1" s="1"/>
  <c r="AG27" i="1" s="1"/>
  <c r="K58" i="1"/>
  <c r="W34" i="1"/>
  <c r="X34" i="1" s="1"/>
  <c r="Y34" i="1" s="1"/>
  <c r="Z34" i="1" s="1"/>
  <c r="AA34" i="1" s="1"/>
  <c r="AB34" i="1" s="1"/>
  <c r="AC34" i="1" s="1"/>
  <c r="AD34" i="1" s="1"/>
  <c r="AE34" i="1" s="1"/>
  <c r="AF34" i="1" s="1"/>
  <c r="AG34" i="1" s="1"/>
  <c r="AB19" i="1"/>
  <c r="AC19" i="1" s="1"/>
  <c r="AD19" i="1" s="1"/>
  <c r="AE19" i="1" s="1"/>
  <c r="AF19" i="1" s="1"/>
  <c r="AG19" i="1" s="1"/>
  <c r="AK47" i="1"/>
  <c r="AL47" i="1" s="1"/>
  <c r="AM47" i="1" s="1"/>
  <c r="AN47" i="1" s="1"/>
  <c r="AO47" i="1" s="1"/>
  <c r="AP47" i="1" s="1"/>
  <c r="AQ47" i="1" s="1"/>
  <c r="AR47" i="1" s="1"/>
  <c r="AS47" i="1" s="1"/>
  <c r="AT47" i="1" s="1"/>
  <c r="AU47" i="1" s="1"/>
  <c r="AK25" i="1"/>
  <c r="AL25" i="1" s="1"/>
  <c r="AM25" i="1" s="1"/>
  <c r="AN25" i="1" s="1"/>
  <c r="AO25" i="1" s="1"/>
  <c r="AP25" i="1" s="1"/>
  <c r="AQ25" i="1" s="1"/>
  <c r="AR25" i="1" s="1"/>
  <c r="AS25" i="1" s="1"/>
  <c r="AT25" i="1" s="1"/>
  <c r="AU25" i="1" s="1"/>
  <c r="AL40" i="1"/>
  <c r="AM40" i="1" s="1"/>
  <c r="AN40" i="1" s="1"/>
  <c r="AO40" i="1" s="1"/>
  <c r="AP40" i="1" s="1"/>
  <c r="AQ40" i="1" s="1"/>
  <c r="AR40" i="1" s="1"/>
  <c r="AS40" i="1" s="1"/>
  <c r="AT40" i="1" s="1"/>
  <c r="AU40" i="1" s="1"/>
  <c r="L58" i="1"/>
  <c r="AK32" i="1"/>
  <c r="AL32" i="1" s="1"/>
  <c r="AM32" i="1" s="1"/>
  <c r="AN32" i="1" s="1"/>
  <c r="AO32" i="1" s="1"/>
  <c r="AP32" i="1" s="1"/>
  <c r="AQ32" i="1" s="1"/>
  <c r="AR32" i="1" s="1"/>
  <c r="AS32" i="1" s="1"/>
  <c r="AT32" i="1" s="1"/>
  <c r="AU32" i="1" s="1"/>
  <c r="AK39" i="1"/>
  <c r="AL39" i="1" s="1"/>
  <c r="AM39" i="1" s="1"/>
  <c r="AN39" i="1" s="1"/>
  <c r="AO39" i="1" s="1"/>
  <c r="AP39" i="1" s="1"/>
  <c r="AQ39" i="1" s="1"/>
  <c r="AR39" i="1" s="1"/>
  <c r="AS39" i="1" s="1"/>
  <c r="AT39" i="1" s="1"/>
  <c r="AU39" i="1" s="1"/>
  <c r="M58" i="1"/>
  <c r="M73" i="1" s="1"/>
  <c r="AL33" i="1"/>
  <c r="AM33" i="1" s="1"/>
  <c r="AN33" i="1" s="1"/>
  <c r="AO33" i="1" s="1"/>
  <c r="AP33" i="1" s="1"/>
  <c r="AQ33" i="1" s="1"/>
  <c r="AR33" i="1" s="1"/>
  <c r="AS33" i="1" s="1"/>
  <c r="AT33" i="1" s="1"/>
  <c r="AU33" i="1" s="1"/>
  <c r="W18" i="1"/>
  <c r="X18" i="1" s="1"/>
  <c r="Y18" i="1" s="1"/>
  <c r="Z18" i="1" s="1"/>
  <c r="AA18" i="1" s="1"/>
  <c r="AB18" i="1" s="1"/>
  <c r="AC18" i="1" s="1"/>
  <c r="AD18" i="1" s="1"/>
  <c r="AE18" i="1" s="1"/>
  <c r="AF18" i="1" s="1"/>
  <c r="AG18" i="1" s="1"/>
  <c r="H74" i="1"/>
  <c r="P74" i="1"/>
  <c r="M75" i="1"/>
  <c r="Q69" i="1"/>
  <c r="I69" i="1"/>
  <c r="O66" i="1"/>
  <c r="G66" i="1"/>
  <c r="F74" i="1"/>
  <c r="AX46" i="1" s="1"/>
  <c r="AY46" i="1" s="1"/>
  <c r="AZ46" i="1" s="1"/>
  <c r="K72" i="1"/>
  <c r="L68" i="1"/>
  <c r="J65" i="1"/>
  <c r="N71" i="1"/>
  <c r="F75" i="1"/>
  <c r="AX47" i="1" s="1"/>
  <c r="AY47" i="1" s="1"/>
  <c r="AZ47" i="1" s="1"/>
  <c r="BA47" i="1" s="1"/>
  <c r="BB47" i="1" s="1"/>
  <c r="BC47" i="1" s="1"/>
  <c r="BD47" i="1" s="1"/>
  <c r="BE47" i="1" s="1"/>
  <c r="BF47" i="1" s="1"/>
  <c r="BG47" i="1" s="1"/>
  <c r="BH47" i="1" s="1"/>
  <c r="BI47" i="1" s="1"/>
  <c r="L75" i="1"/>
  <c r="O74" i="1"/>
  <c r="G74" i="1"/>
  <c r="J72" i="1"/>
  <c r="M71" i="1"/>
  <c r="P69" i="1"/>
  <c r="H69" i="1"/>
  <c r="K68" i="1"/>
  <c r="N66" i="1"/>
  <c r="Q65" i="1"/>
  <c r="I65" i="1"/>
  <c r="F48" i="1"/>
  <c r="F71" i="1"/>
  <c r="AX39" i="1" s="1"/>
  <c r="K75" i="1"/>
  <c r="N74" i="1"/>
  <c r="Q72" i="1"/>
  <c r="I72" i="1"/>
  <c r="L71" i="1"/>
  <c r="O69" i="1"/>
  <c r="G69" i="1"/>
  <c r="J68" i="1"/>
  <c r="M66" i="1"/>
  <c r="P65" i="1"/>
  <c r="H65" i="1"/>
  <c r="F68" i="1"/>
  <c r="AX32" i="1" s="1"/>
  <c r="J75" i="1"/>
  <c r="M74" i="1"/>
  <c r="P72" i="1"/>
  <c r="H72" i="1"/>
  <c r="K71" i="1"/>
  <c r="N69" i="1"/>
  <c r="Q68" i="1"/>
  <c r="I68" i="1"/>
  <c r="L66" i="1"/>
  <c r="O65" i="1"/>
  <c r="G65" i="1"/>
  <c r="Q75" i="1"/>
  <c r="I75" i="1"/>
  <c r="L74" i="1"/>
  <c r="O72" i="1"/>
  <c r="G72" i="1"/>
  <c r="J71" i="1"/>
  <c r="M69" i="1"/>
  <c r="P68" i="1"/>
  <c r="H68" i="1"/>
  <c r="K66" i="1"/>
  <c r="N65" i="1"/>
  <c r="F66" i="1"/>
  <c r="AX26" i="1" s="1"/>
  <c r="P75" i="1"/>
  <c r="H75" i="1"/>
  <c r="K74" i="1"/>
  <c r="N72" i="1"/>
  <c r="Q71" i="1"/>
  <c r="I71" i="1"/>
  <c r="L69" i="1"/>
  <c r="O68" i="1"/>
  <c r="G68" i="1"/>
  <c r="J66" i="1"/>
  <c r="M65" i="1"/>
  <c r="F69" i="1"/>
  <c r="AX33" i="1" s="1"/>
  <c r="AY33" i="1" s="1"/>
  <c r="O75" i="1"/>
  <c r="G75" i="1"/>
  <c r="J74" i="1"/>
  <c r="M72" i="1"/>
  <c r="P71" i="1"/>
  <c r="H71" i="1"/>
  <c r="K69" i="1"/>
  <c r="N68" i="1"/>
  <c r="Q66" i="1"/>
  <c r="I66" i="1"/>
  <c r="L65" i="1"/>
  <c r="F72" i="1"/>
  <c r="AX40" i="1" s="1"/>
  <c r="N75" i="1"/>
  <c r="Q74" i="1"/>
  <c r="I74" i="1"/>
  <c r="L72" i="1"/>
  <c r="O71" i="1"/>
  <c r="G71" i="1"/>
  <c r="J69" i="1"/>
  <c r="M68" i="1"/>
  <c r="P66" i="1"/>
  <c r="H66" i="1"/>
  <c r="K65" i="1"/>
  <c r="F65" i="1"/>
  <c r="AX25" i="1" s="1"/>
  <c r="AY25" i="1" s="1"/>
  <c r="F62" i="1"/>
  <c r="G62" i="1"/>
  <c r="G77" i="1" s="1"/>
  <c r="H62" i="1"/>
  <c r="H77" i="1" s="1"/>
  <c r="J55" i="1"/>
  <c r="J70" i="1" s="1"/>
  <c r="H55" i="1"/>
  <c r="H70" i="1" s="1"/>
  <c r="K55" i="1"/>
  <c r="K70" i="1" s="1"/>
  <c r="J52" i="1"/>
  <c r="J67" i="1" s="1"/>
  <c r="Q61" i="1"/>
  <c r="Q76" i="1" s="1"/>
  <c r="G73" i="1"/>
  <c r="O61" i="1"/>
  <c r="O76" i="1" s="1"/>
  <c r="Q55" i="1"/>
  <c r="Q70" i="1" s="1"/>
  <c r="I73" i="1"/>
  <c r="N61" i="1"/>
  <c r="N76" i="1" s="1"/>
  <c r="K52" i="1"/>
  <c r="K67" i="1" s="1"/>
  <c r="N52" i="1"/>
  <c r="N67" i="1" s="1"/>
  <c r="G61" i="1"/>
  <c r="G76" i="1" s="1"/>
  <c r="N55" i="1"/>
  <c r="N70" i="1" s="1"/>
  <c r="Q63" i="1"/>
  <c r="Q78" i="1" s="1"/>
  <c r="L52" i="1"/>
  <c r="L67" i="1" s="1"/>
  <c r="L73" i="1"/>
  <c r="I55" i="1"/>
  <c r="I70" i="1" s="1"/>
  <c r="P73" i="1"/>
  <c r="P55" i="1"/>
  <c r="P70" i="1" s="1"/>
  <c r="O73" i="1"/>
  <c r="J62" i="1"/>
  <c r="J77" i="1" s="1"/>
  <c r="J73" i="1"/>
  <c r="Q52" i="1"/>
  <c r="Q67" i="1" s="1"/>
  <c r="I52" i="1"/>
  <c r="I67" i="1" s="1"/>
  <c r="I61" i="1"/>
  <c r="I76" i="1" s="1"/>
  <c r="M52" i="1"/>
  <c r="M67" i="1" s="1"/>
  <c r="L62" i="1"/>
  <c r="L77" i="1" s="1"/>
  <c r="O52" i="1"/>
  <c r="O67" i="1" s="1"/>
  <c r="G52" i="1"/>
  <c r="G67" i="1" s="1"/>
  <c r="O63" i="1"/>
  <c r="O78" i="1" s="1"/>
  <c r="R57" i="1"/>
  <c r="I63" i="1"/>
  <c r="I78" i="1" s="1"/>
  <c r="J61" i="1"/>
  <c r="J76" i="1" s="1"/>
  <c r="M61" i="1"/>
  <c r="M76" i="1" s="1"/>
  <c r="G63" i="1"/>
  <c r="G78" i="1" s="1"/>
  <c r="L61" i="1"/>
  <c r="L76" i="1" s="1"/>
  <c r="N63" i="1"/>
  <c r="N78" i="1" s="1"/>
  <c r="Q62" i="1"/>
  <c r="Q77" i="1" s="1"/>
  <c r="I62" i="1"/>
  <c r="I77" i="1" s="1"/>
  <c r="P63" i="1"/>
  <c r="P78" i="1" s="1"/>
  <c r="H63" i="1"/>
  <c r="H78" i="1" s="1"/>
  <c r="K62" i="1"/>
  <c r="K77" i="1" s="1"/>
  <c r="K63" i="1"/>
  <c r="K78" i="1" s="1"/>
  <c r="N62" i="1"/>
  <c r="N77" i="1" s="1"/>
  <c r="L55" i="1"/>
  <c r="L70" i="1" s="1"/>
  <c r="O62" i="1"/>
  <c r="O77" i="1" s="1"/>
  <c r="P62" i="1"/>
  <c r="P77" i="1" s="1"/>
  <c r="H52" i="1"/>
  <c r="H67" i="1" s="1"/>
  <c r="M62" i="1"/>
  <c r="M77" i="1" s="1"/>
  <c r="L63" i="1"/>
  <c r="L78" i="1" s="1"/>
  <c r="N73" i="1"/>
  <c r="O55" i="1"/>
  <c r="O70" i="1" s="1"/>
  <c r="G55" i="1"/>
  <c r="G70" i="1" s="1"/>
  <c r="P52" i="1"/>
  <c r="P67" i="1" s="1"/>
  <c r="R53" i="1"/>
  <c r="R54" i="1"/>
  <c r="M63" i="1"/>
  <c r="M78" i="1" s="1"/>
  <c r="K61" i="1"/>
  <c r="K76" i="1" s="1"/>
  <c r="M55" i="1"/>
  <c r="M70" i="1" s="1"/>
  <c r="K73" i="1"/>
  <c r="R56" i="1"/>
  <c r="J63" i="1"/>
  <c r="J78" i="1" s="1"/>
  <c r="P61" i="1"/>
  <c r="P76" i="1" s="1"/>
  <c r="H61" i="1"/>
  <c r="H76" i="1" s="1"/>
  <c r="R59" i="1"/>
  <c r="F63" i="1"/>
  <c r="R51" i="1"/>
  <c r="R50" i="1"/>
  <c r="AJ27" i="1"/>
  <c r="AK27" i="1" s="1"/>
  <c r="R60" i="1"/>
  <c r="R42" i="1"/>
  <c r="O48" i="1"/>
  <c r="R45" i="1"/>
  <c r="R36" i="1"/>
  <c r="R47" i="1"/>
  <c r="R39" i="1"/>
  <c r="G48" i="1"/>
  <c r="I48" i="1"/>
  <c r="Q48" i="1"/>
  <c r="J48" i="1"/>
  <c r="K48" i="1"/>
  <c r="L48" i="1"/>
  <c r="P48" i="1"/>
  <c r="M48" i="1"/>
  <c r="H48" i="1"/>
  <c r="N48" i="1"/>
  <c r="R26" i="1"/>
  <c r="R23" i="1"/>
  <c r="R20" i="1"/>
  <c r="R30" i="1"/>
  <c r="Q32" i="1"/>
  <c r="R31" i="1"/>
  <c r="M32" i="1"/>
  <c r="P32" i="1"/>
  <c r="L32" i="1"/>
  <c r="I32" i="1"/>
  <c r="H32" i="1"/>
  <c r="J32" i="1"/>
  <c r="G32" i="1"/>
  <c r="O32" i="1"/>
  <c r="K32" i="1"/>
  <c r="F32" i="1"/>
  <c r="V20" i="1" s="1"/>
  <c r="N32" i="1"/>
  <c r="P14" i="5"/>
  <c r="J29" i="1"/>
  <c r="I29" i="1"/>
  <c r="H29" i="1"/>
  <c r="X48" i="1" s="1"/>
  <c r="Y48" i="1" s="1"/>
  <c r="F35" i="5"/>
  <c r="F38" i="5" s="1"/>
  <c r="M40" i="2"/>
  <c r="M39" i="2"/>
  <c r="M38" i="2"/>
  <c r="M37" i="2"/>
  <c r="M36" i="2"/>
  <c r="M35" i="2"/>
  <c r="M34" i="2"/>
  <c r="M33" i="2"/>
  <c r="M32" i="2"/>
  <c r="M31" i="2"/>
  <c r="M30" i="2"/>
  <c r="M29" i="2"/>
  <c r="M28" i="2"/>
  <c r="M27" i="2"/>
  <c r="M26" i="2"/>
  <c r="M25" i="2"/>
  <c r="M24" i="2"/>
  <c r="M23" i="2"/>
  <c r="M22" i="2"/>
  <c r="M21" i="2"/>
  <c r="M20" i="2"/>
  <c r="H40" i="2"/>
  <c r="H39" i="2"/>
  <c r="H38" i="2"/>
  <c r="H37" i="2"/>
  <c r="H36" i="2"/>
  <c r="H35" i="2"/>
  <c r="H34" i="2"/>
  <c r="H33" i="2"/>
  <c r="H32" i="2"/>
  <c r="H31" i="2"/>
  <c r="P33" i="5"/>
  <c r="O36" i="5"/>
  <c r="O39" i="5" s="1"/>
  <c r="O35" i="5"/>
  <c r="O38" i="5" s="1"/>
  <c r="N36" i="5"/>
  <c r="N35" i="5"/>
  <c r="N38" i="5" s="1"/>
  <c r="M36" i="5"/>
  <c r="M39" i="5" s="1"/>
  <c r="M35" i="5"/>
  <c r="M38" i="5" s="1"/>
  <c r="L36" i="5"/>
  <c r="L39" i="5" s="1"/>
  <c r="L35" i="5"/>
  <c r="L38" i="5" s="1"/>
  <c r="L40" i="5" s="1"/>
  <c r="K36" i="5"/>
  <c r="K39" i="5" s="1"/>
  <c r="K35" i="5"/>
  <c r="J36" i="5"/>
  <c r="J39" i="5" s="1"/>
  <c r="J35" i="5"/>
  <c r="J38" i="5" s="1"/>
  <c r="I36" i="5"/>
  <c r="I39" i="5" s="1"/>
  <c r="I35" i="5"/>
  <c r="H36" i="5"/>
  <c r="H39" i="5" s="1"/>
  <c r="H35" i="5"/>
  <c r="H37" i="5" s="1"/>
  <c r="G36" i="5"/>
  <c r="G39" i="5" s="1"/>
  <c r="G35" i="5"/>
  <c r="G38" i="5" s="1"/>
  <c r="F39" i="5"/>
  <c r="O34" i="5"/>
  <c r="N34" i="5"/>
  <c r="M34" i="5"/>
  <c r="L34" i="5"/>
  <c r="K34" i="5"/>
  <c r="I34" i="5"/>
  <c r="H34" i="5"/>
  <c r="G34" i="5"/>
  <c r="F34" i="5"/>
  <c r="P18" i="5"/>
  <c r="P17" i="5"/>
  <c r="P15" i="5"/>
  <c r="O21" i="5"/>
  <c r="O20" i="5"/>
  <c r="O22" i="5" s="1"/>
  <c r="N21" i="5"/>
  <c r="N20" i="5"/>
  <c r="N22" i="5" s="1"/>
  <c r="M21" i="5"/>
  <c r="M20" i="5"/>
  <c r="M22" i="5" s="1"/>
  <c r="L21" i="5"/>
  <c r="L22" i="5" s="1"/>
  <c r="L20" i="5"/>
  <c r="K21" i="5"/>
  <c r="K20" i="5"/>
  <c r="J21" i="5"/>
  <c r="J20" i="5"/>
  <c r="J22" i="5" s="1"/>
  <c r="I21" i="5"/>
  <c r="I20" i="5"/>
  <c r="I22" i="5" s="1"/>
  <c r="H21" i="5"/>
  <c r="H20" i="5"/>
  <c r="G21" i="5"/>
  <c r="G20" i="5"/>
  <c r="F21" i="5"/>
  <c r="F20" i="5"/>
  <c r="O19" i="5"/>
  <c r="N19" i="5"/>
  <c r="M19" i="5"/>
  <c r="L19" i="5"/>
  <c r="K19" i="5"/>
  <c r="J19" i="5"/>
  <c r="I19" i="5"/>
  <c r="H19" i="5"/>
  <c r="G19" i="5"/>
  <c r="F19" i="5"/>
  <c r="O16" i="5"/>
  <c r="N16" i="5"/>
  <c r="M16" i="5"/>
  <c r="L16" i="5"/>
  <c r="K16" i="5"/>
  <c r="J16" i="5"/>
  <c r="I16" i="5"/>
  <c r="H16" i="5"/>
  <c r="G16" i="5"/>
  <c r="F16" i="5"/>
  <c r="Q29" i="1"/>
  <c r="P29" i="1"/>
  <c r="O29" i="1"/>
  <c r="N29" i="1"/>
  <c r="M29" i="1"/>
  <c r="L29" i="1"/>
  <c r="K29" i="1"/>
  <c r="L61" i="2"/>
  <c r="L60" i="2"/>
  <c r="G61" i="2"/>
  <c r="G60" i="2"/>
  <c r="C51" i="2"/>
  <c r="C49" i="2"/>
  <c r="C48" i="2"/>
  <c r="C46" i="2"/>
  <c r="C45" i="2"/>
  <c r="C44" i="2"/>
  <c r="C43" i="2"/>
  <c r="C42" i="2"/>
  <c r="M19" i="2"/>
  <c r="M18" i="2"/>
  <c r="M17" i="2"/>
  <c r="M16" i="2"/>
  <c r="M15" i="2"/>
  <c r="M14" i="2"/>
  <c r="M13" i="2"/>
  <c r="M12" i="2"/>
  <c r="M11" i="2"/>
  <c r="H30" i="2"/>
  <c r="H29" i="2"/>
  <c r="H28" i="2"/>
  <c r="H27" i="2"/>
  <c r="H26" i="2"/>
  <c r="H25" i="2"/>
  <c r="H24" i="2"/>
  <c r="H23" i="2"/>
  <c r="H22" i="2"/>
  <c r="H21" i="2"/>
  <c r="H20" i="2"/>
  <c r="H19" i="2"/>
  <c r="H18" i="2"/>
  <c r="H17" i="2"/>
  <c r="H16" i="2"/>
  <c r="H15" i="2"/>
  <c r="H14" i="2"/>
  <c r="H13" i="2"/>
  <c r="H12" i="2"/>
  <c r="H11" i="2"/>
  <c r="BA46" i="1" l="1"/>
  <c r="BB46" i="1" s="1"/>
  <c r="BC46" i="1" s="1"/>
  <c r="BD46" i="1" s="1"/>
  <c r="BE46" i="1" s="1"/>
  <c r="BF46" i="1" s="1"/>
  <c r="BG46" i="1" s="1"/>
  <c r="BH46" i="1" s="1"/>
  <c r="BI46" i="1" s="1"/>
  <c r="Z48" i="1"/>
  <c r="AA48" i="1" s="1"/>
  <c r="AB48" i="1" s="1"/>
  <c r="AC48" i="1" s="1"/>
  <c r="AD48" i="1" s="1"/>
  <c r="AE48" i="1" s="1"/>
  <c r="AF48" i="1" s="1"/>
  <c r="AG48" i="1" s="1"/>
  <c r="AL27" i="1"/>
  <c r="AM27" i="1" s="1"/>
  <c r="AN27" i="1" s="1"/>
  <c r="AO27" i="1" s="1"/>
  <c r="AP27" i="1" s="1"/>
  <c r="AQ27" i="1" s="1"/>
  <c r="AR27" i="1" s="1"/>
  <c r="AS27" i="1" s="1"/>
  <c r="AT27" i="1" s="1"/>
  <c r="AU27" i="1" s="1"/>
  <c r="AZ25" i="1"/>
  <c r="BA25" i="1" s="1"/>
  <c r="BB25" i="1" s="1"/>
  <c r="BC25" i="1" s="1"/>
  <c r="BD25" i="1" s="1"/>
  <c r="BE25" i="1" s="1"/>
  <c r="BF25" i="1" s="1"/>
  <c r="BG25" i="1" s="1"/>
  <c r="BH25" i="1" s="1"/>
  <c r="BI25" i="1" s="1"/>
  <c r="AY40" i="1"/>
  <c r="AZ40" i="1" s="1"/>
  <c r="BA40" i="1" s="1"/>
  <c r="BB40" i="1" s="1"/>
  <c r="BC40" i="1" s="1"/>
  <c r="BD40" i="1" s="1"/>
  <c r="BE40" i="1" s="1"/>
  <c r="BF40" i="1" s="1"/>
  <c r="BG40" i="1" s="1"/>
  <c r="BH40" i="1" s="1"/>
  <c r="BI40" i="1" s="1"/>
  <c r="AY26" i="1"/>
  <c r="AZ26" i="1" s="1"/>
  <c r="BA26" i="1" s="1"/>
  <c r="BB26" i="1" s="1"/>
  <c r="BC26" i="1" s="1"/>
  <c r="BD26" i="1" s="1"/>
  <c r="BE26" i="1" s="1"/>
  <c r="BF26" i="1" s="1"/>
  <c r="BG26" i="1" s="1"/>
  <c r="BH26" i="1" s="1"/>
  <c r="BI26" i="1" s="1"/>
  <c r="AY39" i="1"/>
  <c r="AZ39" i="1"/>
  <c r="BA39" i="1" s="1"/>
  <c r="BB39" i="1" s="1"/>
  <c r="BC39" i="1" s="1"/>
  <c r="BD39" i="1" s="1"/>
  <c r="BE39" i="1" s="1"/>
  <c r="BF39" i="1" s="1"/>
  <c r="BG39" i="1" s="1"/>
  <c r="BH39" i="1" s="1"/>
  <c r="BI39" i="1" s="1"/>
  <c r="F76" i="1"/>
  <c r="AX48" i="1" s="1"/>
  <c r="AY48" i="1" s="1"/>
  <c r="AZ48" i="1" s="1"/>
  <c r="BA48" i="1" s="1"/>
  <c r="BB48" i="1" s="1"/>
  <c r="BC48" i="1" s="1"/>
  <c r="BD48" i="1" s="1"/>
  <c r="BE48" i="1" s="1"/>
  <c r="BF48" i="1" s="1"/>
  <c r="BG48" i="1" s="1"/>
  <c r="BH48" i="1" s="1"/>
  <c r="BI48" i="1" s="1"/>
  <c r="AJ48" i="1"/>
  <c r="AK48" i="1" s="1"/>
  <c r="AL48" i="1" s="1"/>
  <c r="AM48" i="1" s="1"/>
  <c r="AN48" i="1" s="1"/>
  <c r="AO48" i="1" s="1"/>
  <c r="AP48" i="1" s="1"/>
  <c r="AQ48" i="1" s="1"/>
  <c r="AR48" i="1" s="1"/>
  <c r="AS48" i="1" s="1"/>
  <c r="AT48" i="1" s="1"/>
  <c r="AU48" i="1" s="1"/>
  <c r="AZ33" i="1"/>
  <c r="BA33" i="1" s="1"/>
  <c r="BB33" i="1" s="1"/>
  <c r="BC33" i="1" s="1"/>
  <c r="BD33" i="1" s="1"/>
  <c r="BE33" i="1" s="1"/>
  <c r="BF33" i="1" s="1"/>
  <c r="BG33" i="1" s="1"/>
  <c r="BH33" i="1" s="1"/>
  <c r="BI33" i="1" s="1"/>
  <c r="AY32" i="1"/>
  <c r="AZ32" i="1" s="1"/>
  <c r="BA32" i="1" s="1"/>
  <c r="BB32" i="1" s="1"/>
  <c r="BC32" i="1" s="1"/>
  <c r="BD32" i="1" s="1"/>
  <c r="BE32" i="1" s="1"/>
  <c r="BF32" i="1" s="1"/>
  <c r="BG32" i="1" s="1"/>
  <c r="BH32" i="1" s="1"/>
  <c r="BI32" i="1" s="1"/>
  <c r="F73" i="1"/>
  <c r="AJ41" i="1"/>
  <c r="AK41" i="1" s="1"/>
  <c r="AL41" i="1" s="1"/>
  <c r="AM41" i="1" s="1"/>
  <c r="AN41" i="1" s="1"/>
  <c r="AO41" i="1" s="1"/>
  <c r="AP41" i="1" s="1"/>
  <c r="AQ41" i="1" s="1"/>
  <c r="AR41" i="1" s="1"/>
  <c r="AS41" i="1" s="1"/>
  <c r="AT41" i="1" s="1"/>
  <c r="AU41" i="1" s="1"/>
  <c r="F78" i="1"/>
  <c r="AJ19" i="1"/>
  <c r="AK19" i="1" s="1"/>
  <c r="AL19" i="1" s="1"/>
  <c r="AM19" i="1" s="1"/>
  <c r="AN19" i="1" s="1"/>
  <c r="AO19" i="1" s="1"/>
  <c r="AP19" i="1" s="1"/>
  <c r="AQ19" i="1" s="1"/>
  <c r="AR19" i="1" s="1"/>
  <c r="AS19" i="1" s="1"/>
  <c r="AT19" i="1" s="1"/>
  <c r="AU19" i="1" s="1"/>
  <c r="F70" i="1"/>
  <c r="AX34" i="1" s="1"/>
  <c r="AY34" i="1" s="1"/>
  <c r="AZ34" i="1" s="1"/>
  <c r="BA34" i="1" s="1"/>
  <c r="BB34" i="1" s="1"/>
  <c r="BC34" i="1" s="1"/>
  <c r="BD34" i="1" s="1"/>
  <c r="BE34" i="1" s="1"/>
  <c r="BF34" i="1" s="1"/>
  <c r="BG34" i="1" s="1"/>
  <c r="BH34" i="1" s="1"/>
  <c r="BI34" i="1" s="1"/>
  <c r="AJ34" i="1"/>
  <c r="AK34" i="1" s="1"/>
  <c r="AL34" i="1" s="1"/>
  <c r="AM34" i="1" s="1"/>
  <c r="AN34" i="1" s="1"/>
  <c r="AO34" i="1" s="1"/>
  <c r="AP34" i="1" s="1"/>
  <c r="AQ34" i="1" s="1"/>
  <c r="AR34" i="1" s="1"/>
  <c r="AS34" i="1" s="1"/>
  <c r="AT34" i="1" s="1"/>
  <c r="AU34" i="1" s="1"/>
  <c r="F77" i="1"/>
  <c r="AJ18" i="1"/>
  <c r="AK18" i="1" s="1"/>
  <c r="AL18" i="1" s="1"/>
  <c r="AM18" i="1" s="1"/>
  <c r="AN18" i="1" s="1"/>
  <c r="AO18" i="1" s="1"/>
  <c r="AP18" i="1" s="1"/>
  <c r="AQ18" i="1" s="1"/>
  <c r="AR18" i="1" s="1"/>
  <c r="AS18" i="1" s="1"/>
  <c r="AT18" i="1" s="1"/>
  <c r="AU18" i="1" s="1"/>
  <c r="F67" i="1"/>
  <c r="W20" i="1"/>
  <c r="X20" i="1" s="1"/>
  <c r="Y20" i="1" s="1"/>
  <c r="Z20" i="1" s="1"/>
  <c r="AA20" i="1" s="1"/>
  <c r="AB20" i="1" s="1"/>
  <c r="AC20" i="1" s="1"/>
  <c r="AD20" i="1" s="1"/>
  <c r="AE20" i="1" s="1"/>
  <c r="AF20" i="1" s="1"/>
  <c r="AG20" i="1" s="1"/>
  <c r="R66" i="1"/>
  <c r="R71" i="1"/>
  <c r="R65" i="1"/>
  <c r="R68" i="1"/>
  <c r="R69" i="1"/>
  <c r="R74" i="1"/>
  <c r="R75" i="1"/>
  <c r="R72" i="1"/>
  <c r="L64" i="1"/>
  <c r="L79" i="1" s="1"/>
  <c r="I64" i="1"/>
  <c r="I79" i="1" s="1"/>
  <c r="P64" i="1"/>
  <c r="P79" i="1" s="1"/>
  <c r="J64" i="1"/>
  <c r="J79" i="1" s="1"/>
  <c r="Q64" i="1"/>
  <c r="Q79" i="1" s="1"/>
  <c r="H64" i="1"/>
  <c r="H79" i="1" s="1"/>
  <c r="M64" i="1"/>
  <c r="M79" i="1" s="1"/>
  <c r="N64" i="1"/>
  <c r="N79" i="1" s="1"/>
  <c r="O64" i="1"/>
  <c r="O79" i="1" s="1"/>
  <c r="K64" i="1"/>
  <c r="K79" i="1" s="1"/>
  <c r="G64" i="1"/>
  <c r="G79" i="1" s="1"/>
  <c r="R58" i="1"/>
  <c r="R55" i="1"/>
  <c r="F64" i="1"/>
  <c r="R63" i="1"/>
  <c r="R52" i="1"/>
  <c r="R61" i="1"/>
  <c r="R62" i="1"/>
  <c r="R48" i="1"/>
  <c r="R29" i="1"/>
  <c r="R32" i="1"/>
  <c r="F22" i="5"/>
  <c r="P20" i="5"/>
  <c r="M37" i="5"/>
  <c r="P19" i="5"/>
  <c r="P21" i="5"/>
  <c r="K22" i="5"/>
  <c r="P16" i="5"/>
  <c r="H22" i="5"/>
  <c r="L37" i="5"/>
  <c r="G22" i="5"/>
  <c r="I37" i="5"/>
  <c r="M40" i="5"/>
  <c r="P34" i="5"/>
  <c r="J40" i="5"/>
  <c r="N37" i="5"/>
  <c r="H38" i="5"/>
  <c r="H40" i="5" s="1"/>
  <c r="G40" i="5"/>
  <c r="K37" i="5"/>
  <c r="O40" i="5"/>
  <c r="P39" i="5"/>
  <c r="G37" i="5"/>
  <c r="O37" i="5"/>
  <c r="P36" i="5"/>
  <c r="I38" i="5"/>
  <c r="I40" i="5" s="1"/>
  <c r="N39" i="5"/>
  <c r="N40" i="5" s="1"/>
  <c r="K38" i="5"/>
  <c r="K40" i="5" s="1"/>
  <c r="J37" i="5"/>
  <c r="F40" i="5"/>
  <c r="F37" i="5"/>
  <c r="P35" i="5"/>
  <c r="F62" i="2"/>
  <c r="K62" i="2"/>
  <c r="C50" i="2"/>
  <c r="R76" i="1" l="1"/>
  <c r="R70" i="1"/>
  <c r="R77" i="1"/>
  <c r="AX18" i="1"/>
  <c r="AY18" i="1" s="1"/>
  <c r="AZ18" i="1" s="1"/>
  <c r="BA18" i="1" s="1"/>
  <c r="BB18" i="1" s="1"/>
  <c r="BC18" i="1" s="1"/>
  <c r="BD18" i="1" s="1"/>
  <c r="BE18" i="1" s="1"/>
  <c r="BF18" i="1" s="1"/>
  <c r="BG18" i="1" s="1"/>
  <c r="BH18" i="1" s="1"/>
  <c r="BI18" i="1" s="1"/>
  <c r="R78" i="1"/>
  <c r="AX19" i="1"/>
  <c r="AY19" i="1" s="1"/>
  <c r="AZ19" i="1" s="1"/>
  <c r="BA19" i="1" s="1"/>
  <c r="BB19" i="1" s="1"/>
  <c r="BC19" i="1" s="1"/>
  <c r="BD19" i="1" s="1"/>
  <c r="BE19" i="1" s="1"/>
  <c r="BF19" i="1" s="1"/>
  <c r="BG19" i="1" s="1"/>
  <c r="BH19" i="1" s="1"/>
  <c r="BI19" i="1" s="1"/>
  <c r="R67" i="1"/>
  <c r="AX27" i="1"/>
  <c r="AY27" i="1" s="1"/>
  <c r="AZ27" i="1" s="1"/>
  <c r="BA27" i="1" s="1"/>
  <c r="BB27" i="1" s="1"/>
  <c r="BC27" i="1" s="1"/>
  <c r="BD27" i="1" s="1"/>
  <c r="BE27" i="1" s="1"/>
  <c r="BF27" i="1" s="1"/>
  <c r="BG27" i="1" s="1"/>
  <c r="BH27" i="1" s="1"/>
  <c r="BI27" i="1" s="1"/>
  <c r="R73" i="1"/>
  <c r="AX41" i="1"/>
  <c r="AY41" i="1" s="1"/>
  <c r="AZ41" i="1" s="1"/>
  <c r="BA41" i="1" s="1"/>
  <c r="BB41" i="1" s="1"/>
  <c r="BC41" i="1" s="1"/>
  <c r="BD41" i="1" s="1"/>
  <c r="BE41" i="1" s="1"/>
  <c r="BF41" i="1" s="1"/>
  <c r="BG41" i="1" s="1"/>
  <c r="BH41" i="1" s="1"/>
  <c r="BI41" i="1" s="1"/>
  <c r="F79" i="1"/>
  <c r="AJ20" i="1"/>
  <c r="AK20" i="1" s="1"/>
  <c r="AL20" i="1" s="1"/>
  <c r="AM20" i="1" s="1"/>
  <c r="AN20" i="1" s="1"/>
  <c r="AO20" i="1" s="1"/>
  <c r="AP20" i="1" s="1"/>
  <c r="AQ20" i="1" s="1"/>
  <c r="AR20" i="1" s="1"/>
  <c r="AS20" i="1" s="1"/>
  <c r="AT20" i="1" s="1"/>
  <c r="AU20" i="1" s="1"/>
  <c r="R64" i="1"/>
  <c r="P40" i="5"/>
  <c r="P38" i="5"/>
  <c r="P22" i="5"/>
  <c r="P37" i="5"/>
  <c r="C9" i="2"/>
  <c r="C47" i="2" s="1"/>
  <c r="R79" i="1" l="1"/>
  <c r="AX20" i="1"/>
  <c r="AY20" i="1" s="1"/>
  <c r="AZ20" i="1" s="1"/>
  <c r="BA20" i="1" s="1"/>
  <c r="BB20" i="1" s="1"/>
  <c r="BC20" i="1" s="1"/>
  <c r="BD20" i="1" s="1"/>
  <c r="BE20" i="1" s="1"/>
  <c r="BF20" i="1" s="1"/>
  <c r="BG20" i="1" s="1"/>
  <c r="BH20" i="1" s="1"/>
  <c r="BI20" i="1" s="1"/>
  <c r="T27" i="5"/>
  <c r="T26" i="5"/>
  <c r="T15" i="5"/>
  <c r="T14" i="5"/>
  <c r="U27" i="5" l="1"/>
  <c r="W27" i="5" s="1"/>
  <c r="Y27" i="5" s="1"/>
  <c r="AA27" i="5" s="1"/>
  <c r="AC27" i="5" s="1"/>
  <c r="AE27" i="5" s="1"/>
  <c r="AG27" i="5" s="1"/>
  <c r="AI27" i="5" s="1"/>
  <c r="AK27" i="5" s="1"/>
  <c r="AM27" i="5" s="1"/>
  <c r="U26" i="5"/>
  <c r="W26" i="5" s="1"/>
  <c r="V27" i="5"/>
  <c r="X27" i="5" s="1"/>
  <c r="Z27" i="5" s="1"/>
  <c r="AB27" i="5" s="1"/>
  <c r="AD27" i="5" s="1"/>
  <c r="AF27" i="5" s="1"/>
  <c r="AH27" i="5" s="1"/>
  <c r="AJ27" i="5" s="1"/>
  <c r="AL27" i="5" s="1"/>
  <c r="V26" i="5"/>
  <c r="X26" i="5" s="1"/>
  <c r="Z26" i="5" s="1"/>
  <c r="AB26" i="5" s="1"/>
  <c r="AD26" i="5" s="1"/>
  <c r="V14" i="5"/>
  <c r="U20" i="5"/>
  <c r="U28" i="5" l="1"/>
  <c r="Y26" i="5"/>
  <c r="AA26" i="5" s="1"/>
  <c r="AC26" i="5" s="1"/>
  <c r="AE26" i="5" s="1"/>
  <c r="AG26" i="5" s="1"/>
  <c r="AI26" i="5" s="1"/>
  <c r="AK26" i="5" s="1"/>
  <c r="AM26" i="5" s="1"/>
  <c r="W28" i="5"/>
  <c r="AD28" i="5"/>
  <c r="AF26" i="5"/>
  <c r="AH26" i="5" s="1"/>
  <c r="AJ26" i="5" s="1"/>
  <c r="AL26" i="5" s="1"/>
  <c r="AL28" i="5" s="1"/>
  <c r="AM28" i="5"/>
  <c r="AB28" i="5"/>
  <c r="Z28" i="5"/>
  <c r="X28" i="5"/>
  <c r="V28" i="5"/>
  <c r="T28" i="5"/>
  <c r="X14" i="5"/>
  <c r="Z14" i="5" s="1"/>
  <c r="AB14" i="5" s="1"/>
  <c r="AD14" i="5" s="1"/>
  <c r="AF14" i="5" s="1"/>
  <c r="AH14" i="5" s="1"/>
  <c r="AJ14" i="5" s="1"/>
  <c r="V15" i="5"/>
  <c r="X15" i="5" s="1"/>
  <c r="Z15" i="5" s="1"/>
  <c r="AB15" i="5" s="1"/>
  <c r="AD15" i="5" s="1"/>
  <c r="AF15" i="5" s="1"/>
  <c r="AH15" i="5" s="1"/>
  <c r="AJ15" i="5" s="1"/>
  <c r="AL15" i="5" s="1"/>
  <c r="T16" i="5"/>
  <c r="U14" i="5"/>
  <c r="U15" i="5"/>
  <c r="W15" i="5" s="1"/>
  <c r="Y15" i="5" s="1"/>
  <c r="AA15" i="5" s="1"/>
  <c r="AC15" i="5" s="1"/>
  <c r="AE15" i="5" s="1"/>
  <c r="AG15" i="5" s="1"/>
  <c r="AI15" i="5" s="1"/>
  <c r="AK15" i="5" s="1"/>
  <c r="U16" i="5" l="1"/>
  <c r="AF28" i="5"/>
  <c r="AH28" i="5"/>
  <c r="AJ28" i="5"/>
  <c r="Y28" i="5"/>
  <c r="AL14" i="5"/>
  <c r="AL16" i="5" s="1"/>
  <c r="AJ16" i="5"/>
  <c r="W14" i="5"/>
  <c r="W16" i="5" s="1"/>
  <c r="AA28" i="5" l="1"/>
  <c r="Y14" i="5"/>
  <c r="Y16" i="5" s="1"/>
  <c r="V16" i="5"/>
  <c r="AC28" i="5" l="1"/>
  <c r="AA14" i="5"/>
  <c r="AA16" i="5" s="1"/>
  <c r="X16" i="5"/>
  <c r="AE28" i="5" l="1"/>
  <c r="AC14" i="5"/>
  <c r="AE14" i="5" s="1"/>
  <c r="Z16" i="5"/>
  <c r="AG28" i="5" l="1"/>
  <c r="AC16" i="5"/>
  <c r="AB16" i="5"/>
  <c r="AE16" i="5"/>
  <c r="AG14" i="5"/>
  <c r="AI28" i="5" l="1"/>
  <c r="AI14" i="5"/>
  <c r="AG16" i="5"/>
  <c r="AD16" i="5"/>
  <c r="U21" i="5"/>
  <c r="W20" i="5"/>
  <c r="T21" i="5" l="1"/>
  <c r="V21" i="5" s="1"/>
  <c r="Y20" i="5"/>
  <c r="W21" i="5"/>
  <c r="Y21" i="5" s="1"/>
  <c r="AA21" i="5" s="1"/>
  <c r="AC21" i="5" s="1"/>
  <c r="AE21" i="5" s="1"/>
  <c r="AG21" i="5" s="1"/>
  <c r="AI21" i="5" s="1"/>
  <c r="AK21" i="5" s="1"/>
  <c r="AM21" i="5" s="1"/>
  <c r="U22" i="5"/>
  <c r="AK28" i="5"/>
  <c r="AH16" i="5"/>
  <c r="AF16" i="5"/>
  <c r="AK14" i="5"/>
  <c r="AM14" i="5" s="1"/>
  <c r="AI16" i="5"/>
  <c r="W22" i="5" l="1"/>
  <c r="AA20" i="5"/>
  <c r="Y22" i="5"/>
  <c r="X21" i="5"/>
  <c r="AK16" i="5"/>
  <c r="AC20" i="5" l="1"/>
  <c r="AA22" i="5"/>
  <c r="T20" i="5"/>
  <c r="Z21" i="5"/>
  <c r="AC22" i="5" l="1"/>
  <c r="AE20" i="5"/>
  <c r="V20" i="5"/>
  <c r="T22" i="5"/>
  <c r="AB21" i="5"/>
  <c r="AE22" i="5" l="1"/>
  <c r="AG20" i="5"/>
  <c r="X20" i="5"/>
  <c r="V22" i="5"/>
  <c r="AD21" i="5"/>
  <c r="AI20" i="5" l="1"/>
  <c r="AG22" i="5"/>
  <c r="Z20" i="5"/>
  <c r="X22" i="5"/>
  <c r="AF21" i="5"/>
  <c r="AK20" i="5" l="1"/>
  <c r="AI22" i="5"/>
  <c r="AB20" i="5"/>
  <c r="Z22" i="5"/>
  <c r="AH21" i="5"/>
  <c r="AM20" i="5" l="1"/>
  <c r="AM22" i="5" s="1"/>
  <c r="AK22" i="5"/>
  <c r="AD20" i="5"/>
  <c r="AB22" i="5"/>
  <c r="AJ21" i="5"/>
  <c r="AF20" i="5" l="1"/>
  <c r="AD22" i="5"/>
  <c r="AL21" i="5"/>
  <c r="AH20" i="5" l="1"/>
  <c r="AF22" i="5"/>
  <c r="AJ20" i="5" l="1"/>
  <c r="AH22" i="5"/>
  <c r="AL20" i="5" l="1"/>
  <c r="AL22" i="5" s="1"/>
  <c r="AJ22" i="5"/>
  <c r="C6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Atsushi Senga</author>
    <author>Shin Hanashita</author>
  </authors>
  <commentList>
    <comment ref="M8" authorId="0" shapeId="0" xr:uid="{8CB8C6E9-CAED-4AAB-ABA4-5184A5DB1DBA}">
      <text>
        <r>
          <rPr>
            <sz val="10.5"/>
            <color indexed="81"/>
            <rFont val="游明朝 Demibold"/>
            <family val="1"/>
            <charset val="128"/>
          </rPr>
          <t>専従者、兼務者の定義は以下を参考にしてください
専従者：勤務時間帯において、本事業に係る業務にのみ従事している者(勤務時間において概算で８割以上の時間を投入)
兼務者：勤務時間帯において、職種以外の職務に同時並行的に基準以上従事している者(勤務時間において概算で２割以上８割未満の時間を投入)</t>
        </r>
      </text>
    </comment>
    <comment ref="B18" authorId="1" shapeId="0" xr:uid="{98E13852-A8B2-45A2-838A-F079135FCC87}">
      <text>
        <r>
          <rPr>
            <sz val="10.5"/>
            <color indexed="81"/>
            <rFont val="游明朝 Demibold"/>
            <family val="1"/>
            <charset val="128"/>
          </rPr>
          <t>DX人材について、令和４年度 先導的人材マッチング事業(補助対象期間：令和５年２月頃から令和６年１月頃)において、概ね成約が見込まれる(成約確度50%以上)予定人数を記入してください
(参考)DX人材：データとデジタル技術を活用して、顧客や社会のニーズを基に、企業の製品やサービス、ビジネスモデルを変革するとともに、業務そのものや、組織、プロセス、企業文化・風土を変革し、企業の競争優位性の確立に寄与する人材</t>
        </r>
      </text>
    </comment>
    <comment ref="B21" authorId="1" shapeId="0" xr:uid="{D1D8A4E9-C751-4D0D-82E1-A81B2E4D943D}">
      <text>
        <r>
          <rPr>
            <sz val="10.5"/>
            <color indexed="81"/>
            <rFont val="游明朝 Demibold"/>
            <family val="1"/>
            <charset val="128"/>
          </rPr>
          <t>大企業人材について、令和４年度 先導的人材マッチング事業(補助対象期間：令和５年２月頃から令和６年１月頃)において、概ね成約が見込まれる(成約確度50%以上)予定人数を記入してください
(参考)大企業人材：資本金が10億円以上または常時使用する従業員が2,000人を超える法人に在籍するハイレベル人材</t>
        </r>
      </text>
    </comment>
    <comment ref="B24" authorId="1" shapeId="0" xr:uid="{E89D0C69-D97E-4CE1-BE51-E9EDE80296F3}">
      <text>
        <r>
          <rPr>
            <sz val="10.5"/>
            <color indexed="81"/>
            <rFont val="游明朝 Demibold"/>
            <family val="1"/>
            <charset val="128"/>
          </rPr>
          <t>スタートアップ人材について、令和４年度 先導的人材マッチング事業(補助対象期間：令和５年２月頃から令和６年１月頃)において、概ね成約が見込まれる(成約確度50%以上)予定人数を記入してください
(参考)スタートアップ人材：設立10年未満であり、かつ、新たな技術やビジネスモデルを用いて事業活動を行う成長意欲の高い企業にマッチングされるハイレベル人材</t>
        </r>
      </text>
    </comment>
    <comment ref="B27" authorId="1" shapeId="0" xr:uid="{59F2FBD6-F8DF-4088-96A5-BEDF6C317FD9}">
      <text>
        <r>
          <rPr>
            <sz val="10.5"/>
            <color indexed="81"/>
            <rFont val="游明朝 Demibold"/>
            <family val="1"/>
            <charset val="128"/>
          </rPr>
          <t>DX人材、大企業人材、スタートアップ人材以外のハイレベル人材について、令和４年度 先導的人材マッチング事業(補助対象期間：令和５年２月頃から令和６年１月頃)において、概ね成約が見込まれる(成約確度50%以上)予定人数を記入してください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Shin Hanashita</author>
  </authors>
  <commentList>
    <comment ref="B14" authorId="0" shapeId="0" xr:uid="{B7B95A74-DCF1-415A-A33E-E1DD99E4DC30}">
      <text>
        <r>
          <rPr>
            <sz val="10.5"/>
            <color indexed="81"/>
            <rFont val="游明朝 Demibold"/>
            <family val="1"/>
            <charset val="128"/>
          </rPr>
          <t>令和３年度 先導的人材マッチング事業(補助対象期間：交付決定日から令和５年１月31日)において、補助金交付対象として認められた成約件数(※見込みも含む)を記入してください
(「成約件数に基づく補助金額(万円)」も同様)</t>
        </r>
      </text>
    </comment>
  </commentList>
</comments>
</file>

<file path=xl/sharedStrings.xml><?xml version="1.0" encoding="utf-8"?>
<sst xmlns="http://schemas.openxmlformats.org/spreadsheetml/2006/main" count="907" uniqueCount="199">
  <si>
    <t>・補助金対象の想定理論年収(平均)</t>
    <rPh sb="1" eb="4">
      <t>ホジョキン</t>
    </rPh>
    <rPh sb="4" eb="6">
      <t>タイショウ</t>
    </rPh>
    <rPh sb="7" eb="9">
      <t>ソウテイ</t>
    </rPh>
    <rPh sb="9" eb="11">
      <t>リロン</t>
    </rPh>
    <rPh sb="11" eb="13">
      <t>ネンシュウ</t>
    </rPh>
    <rPh sb="14" eb="16">
      <t>ヘイキン</t>
    </rPh>
    <phoneticPr fontId="5"/>
  </si>
  <si>
    <t>理論年収500万円以上の人材</t>
    <rPh sb="0" eb="2">
      <t>リロン</t>
    </rPh>
    <rPh sb="2" eb="4">
      <t>ネンシュウ</t>
    </rPh>
    <rPh sb="7" eb="8">
      <t>マン</t>
    </rPh>
    <rPh sb="8" eb="9">
      <t>エン</t>
    </rPh>
    <rPh sb="9" eb="11">
      <t>イジョウ</t>
    </rPh>
    <rPh sb="12" eb="14">
      <t>ジンザイ</t>
    </rPh>
    <phoneticPr fontId="9"/>
  </si>
  <si>
    <t>理論年収×</t>
    <rPh sb="0" eb="2">
      <t>リロン</t>
    </rPh>
    <rPh sb="2" eb="4">
      <t>ネンシュウ</t>
    </rPh>
    <phoneticPr fontId="9"/>
  </si>
  <si>
    <t>+20万</t>
    <phoneticPr fontId="9"/>
  </si>
  <si>
    <t>&lt;詳細&gt;</t>
    <rPh sb="1" eb="3">
      <t>ショウサイ</t>
    </rPh>
    <phoneticPr fontId="5"/>
  </si>
  <si>
    <t>計</t>
    <rPh sb="0" eb="1">
      <t>ケイ</t>
    </rPh>
    <phoneticPr fontId="5"/>
  </si>
  <si>
    <t>・黄色網掛け箇所に記入してください(それ以外は自動計算)</t>
    <rPh sb="1" eb="3">
      <t>キイロ</t>
    </rPh>
    <rPh sb="3" eb="5">
      <t>アミカ</t>
    </rPh>
    <rPh sb="6" eb="8">
      <t>カショ</t>
    </rPh>
    <rPh sb="9" eb="11">
      <t>キニュウ</t>
    </rPh>
    <phoneticPr fontId="5"/>
  </si>
  <si>
    <t>11月</t>
  </si>
  <si>
    <t>12月</t>
  </si>
  <si>
    <t>成約件数(人)</t>
    <rPh sb="0" eb="2">
      <t>セイヤク</t>
    </rPh>
    <rPh sb="2" eb="4">
      <t>ケンスウ</t>
    </rPh>
    <rPh sb="5" eb="6">
      <t>ニン</t>
    </rPh>
    <phoneticPr fontId="5"/>
  </si>
  <si>
    <t>(別紙様式２)</t>
    <rPh sb="1" eb="3">
      <t>ベッシ</t>
    </rPh>
    <rPh sb="3" eb="5">
      <t>ヨウシキ</t>
    </rPh>
    <phoneticPr fontId="5"/>
  </si>
  <si>
    <t>・本事業に則した人材のマッチングに係る本店の基礎情報を入力</t>
    <rPh sb="1" eb="2">
      <t>ジホン</t>
    </rPh>
    <rPh sb="2" eb="4">
      <t>ジギョウ</t>
    </rPh>
    <rPh sb="5" eb="6">
      <t>ソク</t>
    </rPh>
    <rPh sb="8" eb="10">
      <t>ジンザイ</t>
    </rPh>
    <rPh sb="16" eb="17">
      <t>カカワ</t>
    </rPh>
    <rPh sb="18" eb="20">
      <t>ホンテン</t>
    </rPh>
    <rPh sb="21" eb="23">
      <t>キソ</t>
    </rPh>
    <rPh sb="23" eb="25">
      <t>ジョウホウ</t>
    </rPh>
    <rPh sb="26" eb="28">
      <t>ニュウリョク</t>
    </rPh>
    <phoneticPr fontId="9"/>
  </si>
  <si>
    <t>※留意事項</t>
    <rPh sb="1" eb="3">
      <t>リュウイ</t>
    </rPh>
    <rPh sb="3" eb="5">
      <t>ジコウ</t>
    </rPh>
    <phoneticPr fontId="5"/>
  </si>
  <si>
    <t>専従の関与</t>
    <phoneticPr fontId="5"/>
  </si>
  <si>
    <t>区分</t>
    <rPh sb="0" eb="2">
      <t>クブン</t>
    </rPh>
    <phoneticPr fontId="5"/>
  </si>
  <si>
    <t>A社</t>
    <rPh sb="1" eb="2">
      <t>シャ</t>
    </rPh>
    <phoneticPr fontId="9"/>
  </si>
  <si>
    <t>B社</t>
    <rPh sb="1" eb="2">
      <t>シャ</t>
    </rPh>
    <phoneticPr fontId="9"/>
  </si>
  <si>
    <t>一連番号</t>
    <rPh sb="0" eb="2">
      <t>イチレン</t>
    </rPh>
    <rPh sb="2" eb="4">
      <t>バンゴウ</t>
    </rPh>
    <phoneticPr fontId="9"/>
  </si>
  <si>
    <t>役職</t>
    <rPh sb="0" eb="2">
      <t>ヤクショク</t>
    </rPh>
    <phoneticPr fontId="9"/>
  </si>
  <si>
    <t>専従(1)・兼務(2)</t>
  </si>
  <si>
    <t>専従(1)・兼務(2)</t>
    <rPh sb="0" eb="2">
      <t>センジュウ</t>
    </rPh>
    <rPh sb="6" eb="8">
      <t>ケンム</t>
    </rPh>
    <phoneticPr fontId="9"/>
  </si>
  <si>
    <t>人件費</t>
    <rPh sb="0" eb="3">
      <t>ジンケンヒ</t>
    </rPh>
    <phoneticPr fontId="5"/>
  </si>
  <si>
    <t>部長</t>
    <phoneticPr fontId="9"/>
  </si>
  <si>
    <t>部長</t>
    <rPh sb="0" eb="2">
      <t>ブチョウ</t>
    </rPh>
    <phoneticPr fontId="9"/>
  </si>
  <si>
    <t>調査役</t>
    <rPh sb="0" eb="3">
      <t>チョウサヤク</t>
    </rPh>
    <phoneticPr fontId="9"/>
  </si>
  <si>
    <t>非役職者</t>
    <rPh sb="0" eb="1">
      <t>ヒ</t>
    </rPh>
    <rPh sb="1" eb="4">
      <t>ヤクショクシャ</t>
    </rPh>
    <phoneticPr fontId="9"/>
  </si>
  <si>
    <t>合計</t>
    <rPh sb="0" eb="2">
      <t>ゴウケイ</t>
    </rPh>
    <phoneticPr fontId="9"/>
  </si>
  <si>
    <t>システム関連経費</t>
    <rPh sb="4" eb="6">
      <t>カンレン</t>
    </rPh>
    <rPh sb="6" eb="8">
      <t>ケイヒ</t>
    </rPh>
    <phoneticPr fontId="5"/>
  </si>
  <si>
    <t>借料及び損料</t>
    <rPh sb="0" eb="2">
      <t>シャクリョウ</t>
    </rPh>
    <rPh sb="2" eb="3">
      <t>オヨ</t>
    </rPh>
    <rPh sb="4" eb="6">
      <t>ソンリョウ</t>
    </rPh>
    <phoneticPr fontId="5"/>
  </si>
  <si>
    <t>通信運搬費</t>
    <rPh sb="0" eb="2">
      <t>ツウシン</t>
    </rPh>
    <rPh sb="2" eb="4">
      <t>ウンパン</t>
    </rPh>
    <rPh sb="4" eb="5">
      <t>ヒ</t>
    </rPh>
    <phoneticPr fontId="5"/>
  </si>
  <si>
    <t>印刷製本費</t>
    <rPh sb="0" eb="2">
      <t>インサツ</t>
    </rPh>
    <rPh sb="2" eb="4">
      <t>セイホン</t>
    </rPh>
    <rPh sb="4" eb="5">
      <t>ヒ</t>
    </rPh>
    <phoneticPr fontId="5"/>
  </si>
  <si>
    <t>その他(諸経費)</t>
    <rPh sb="2" eb="3">
      <t>タ</t>
    </rPh>
    <rPh sb="4" eb="7">
      <t>ショケイヒ</t>
    </rPh>
    <phoneticPr fontId="5"/>
  </si>
  <si>
    <t>＜参考情報＞営業店の人件費</t>
    <rPh sb="1" eb="3">
      <t>サンコウ</t>
    </rPh>
    <rPh sb="3" eb="5">
      <t>ジョウホウ</t>
    </rPh>
    <rPh sb="6" eb="8">
      <t>エイギョウ</t>
    </rPh>
    <rPh sb="8" eb="9">
      <t>テン</t>
    </rPh>
    <rPh sb="10" eb="13">
      <t>ジンケンヒ</t>
    </rPh>
    <phoneticPr fontId="9"/>
  </si>
  <si>
    <t>・本事業に則した人材のマッチングに係る営業店の責任者のみの基礎情報を入力</t>
    <rPh sb="1" eb="2">
      <t>ホン</t>
    </rPh>
    <rPh sb="2" eb="4">
      <t>ジギョウ</t>
    </rPh>
    <rPh sb="5" eb="6">
      <t>ソク</t>
    </rPh>
    <rPh sb="8" eb="10">
      <t>ジンザイ</t>
    </rPh>
    <rPh sb="17" eb="18">
      <t>カカワ</t>
    </rPh>
    <rPh sb="19" eb="21">
      <t>エイギョウ</t>
    </rPh>
    <rPh sb="21" eb="22">
      <t>テン</t>
    </rPh>
    <rPh sb="23" eb="26">
      <t>セキニンシャ</t>
    </rPh>
    <rPh sb="29" eb="31">
      <t>キソ</t>
    </rPh>
    <rPh sb="31" eb="33">
      <t>ジョウホウ</t>
    </rPh>
    <rPh sb="34" eb="36">
      <t>ニュウリョク</t>
    </rPh>
    <phoneticPr fontId="9"/>
  </si>
  <si>
    <t>営業店舗数</t>
    <rPh sb="0" eb="2">
      <t>エイギョウ</t>
    </rPh>
    <rPh sb="2" eb="4">
      <t>テンポ</t>
    </rPh>
    <rPh sb="4" eb="5">
      <t>スウ</t>
    </rPh>
    <phoneticPr fontId="5"/>
  </si>
  <si>
    <r>
      <t>支出内訳(営業店)　</t>
    </r>
    <r>
      <rPr>
        <b/>
        <sz val="12"/>
        <color theme="0"/>
        <rFont val="游明朝 Demibold"/>
        <family val="1"/>
        <charset val="128"/>
      </rPr>
      <t>※必要に応じて行/列を追加可能</t>
    </r>
    <rPh sb="0" eb="2">
      <t>シシュツ</t>
    </rPh>
    <rPh sb="2" eb="4">
      <t>ウチワケ</t>
    </rPh>
    <rPh sb="5" eb="7">
      <t>エイギョウ</t>
    </rPh>
    <rPh sb="7" eb="8">
      <t>テン</t>
    </rPh>
    <rPh sb="17" eb="18">
      <t>ギョウ</t>
    </rPh>
    <rPh sb="23" eb="25">
      <t>カノウヒツヨウオウレツツイキ</t>
    </rPh>
    <phoneticPr fontId="5"/>
  </si>
  <si>
    <t>その他の収入額(　　　　　)</t>
  </si>
  <si>
    <t>合計</t>
  </si>
  <si>
    <r>
      <t>内訳(本店)　</t>
    </r>
    <r>
      <rPr>
        <b/>
        <sz val="12"/>
        <color theme="0"/>
        <rFont val="游明朝 Demibold"/>
        <family val="1"/>
        <charset val="128"/>
      </rPr>
      <t>※必要に応じて行/列を追加可能</t>
    </r>
    <rPh sb="0" eb="2">
      <t>ウチワケ</t>
    </rPh>
    <rPh sb="3" eb="5">
      <t>ホンテン</t>
    </rPh>
    <rPh sb="14" eb="15">
      <t>ギョウ</t>
    </rPh>
    <rPh sb="16" eb="17">
      <t>レツ</t>
    </rPh>
    <rPh sb="20" eb="22">
      <t>カノウヒツヨウオウレツツイキ</t>
    </rPh>
    <phoneticPr fontId="5"/>
  </si>
  <si>
    <t>収入</t>
    <rPh sb="0" eb="2">
      <t>シュウニュウ</t>
    </rPh>
    <phoneticPr fontId="5"/>
  </si>
  <si>
    <t>人件費</t>
    <phoneticPr fontId="4"/>
  </si>
  <si>
    <t>経費</t>
    <rPh sb="0" eb="2">
      <t>ケイヒ</t>
    </rPh>
    <phoneticPr fontId="4"/>
  </si>
  <si>
    <t>合計</t>
    <phoneticPr fontId="4"/>
  </si>
  <si>
    <t>収支計画書</t>
    <rPh sb="0" eb="2">
      <t>シュウシ</t>
    </rPh>
    <rPh sb="2" eb="4">
      <t>ケイカク</t>
    </rPh>
    <phoneticPr fontId="9"/>
  </si>
  <si>
    <t>支店長</t>
    <rPh sb="0" eb="3">
      <t>シテンチョウ</t>
    </rPh>
    <phoneticPr fontId="9"/>
  </si>
  <si>
    <t>支店長代理</t>
    <rPh sb="0" eb="3">
      <t>シテンチョウ</t>
    </rPh>
    <rPh sb="3" eb="5">
      <t>ダイリ</t>
    </rPh>
    <phoneticPr fontId="9"/>
  </si>
  <si>
    <t>＜基礎情報＞本店の収支</t>
    <rPh sb="1" eb="3">
      <t>キソ</t>
    </rPh>
    <rPh sb="3" eb="5">
      <t>ジョウホウ</t>
    </rPh>
    <rPh sb="6" eb="8">
      <t>ホンテン</t>
    </rPh>
    <rPh sb="9" eb="11">
      <t>シュウシ</t>
    </rPh>
    <phoneticPr fontId="5"/>
  </si>
  <si>
    <t>店舗 (各企業の本事業に則した人材のマッチングに係る営業店の合計)</t>
    <rPh sb="0" eb="2">
      <t>テンポ</t>
    </rPh>
    <rPh sb="4" eb="7">
      <t>カクキギョウ</t>
    </rPh>
    <rPh sb="26" eb="28">
      <t>エイギョウ</t>
    </rPh>
    <rPh sb="28" eb="29">
      <t>テン</t>
    </rPh>
    <rPh sb="30" eb="32">
      <t>ゴウケイ</t>
    </rPh>
    <phoneticPr fontId="9"/>
  </si>
  <si>
    <t>収支計画書_詳細</t>
    <phoneticPr fontId="5"/>
  </si>
  <si>
    <t>ハイレベル人材の紹介手数料</t>
    <rPh sb="5" eb="7">
      <t>ジンザイ</t>
    </rPh>
    <rPh sb="8" eb="10">
      <t>ショウカイ</t>
    </rPh>
    <rPh sb="10" eb="13">
      <t>テスウリョウ</t>
    </rPh>
    <phoneticPr fontId="5"/>
  </si>
  <si>
    <t>(参考)労働人材の紹介手数料</t>
    <rPh sb="1" eb="3">
      <t>サンコウ</t>
    </rPh>
    <rPh sb="4" eb="6">
      <t>ロウドウ</t>
    </rPh>
    <rPh sb="6" eb="8">
      <t>ジンザイ</t>
    </rPh>
    <rPh sb="9" eb="11">
      <t>ショウカイ</t>
    </rPh>
    <rPh sb="11" eb="14">
      <t>テスウリョウ</t>
    </rPh>
    <phoneticPr fontId="5"/>
  </si>
  <si>
    <t>４月</t>
    <phoneticPr fontId="4"/>
  </si>
  <si>
    <t>５月</t>
    <phoneticPr fontId="4"/>
  </si>
  <si>
    <t>６月</t>
    <phoneticPr fontId="4"/>
  </si>
  <si>
    <t>７月</t>
    <phoneticPr fontId="4"/>
  </si>
  <si>
    <t>８月</t>
    <phoneticPr fontId="4"/>
  </si>
  <si>
    <t>９月</t>
    <phoneticPr fontId="4"/>
  </si>
  <si>
    <t>10月</t>
    <phoneticPr fontId="4"/>
  </si>
  <si>
    <t>・行/列の追加、関数の変更は絶対に行わないでください</t>
    <rPh sb="1" eb="2">
      <t>ギョウ</t>
    </rPh>
    <rPh sb="3" eb="4">
      <t>レツ</t>
    </rPh>
    <rPh sb="5" eb="7">
      <t>ツイカ</t>
    </rPh>
    <rPh sb="8" eb="10">
      <t>カンスウ</t>
    </rPh>
    <rPh sb="11" eb="13">
      <t>ヘンコウ</t>
    </rPh>
    <rPh sb="14" eb="16">
      <t>ゼッタイ</t>
    </rPh>
    <rPh sb="17" eb="18">
      <t>オコナ</t>
    </rPh>
    <phoneticPr fontId="5"/>
  </si>
  <si>
    <t>万円</t>
    <rPh sb="0" eb="2">
      <t>マンエン</t>
    </rPh>
    <phoneticPr fontId="4"/>
  </si>
  <si>
    <t>合計</t>
    <rPh sb="0" eb="2">
      <t>ゴウケイ</t>
    </rPh>
    <phoneticPr fontId="4"/>
  </si>
  <si>
    <t>・成約件数(人)</t>
    <rPh sb="1" eb="3">
      <t>セイヤク</t>
    </rPh>
    <rPh sb="3" eb="5">
      <t>ケンスウ</t>
    </rPh>
    <rPh sb="6" eb="7">
      <t>ヒト</t>
    </rPh>
    <phoneticPr fontId="4"/>
  </si>
  <si>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</si>
  <si>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</si>
  <si>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</si>
  <si>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</si>
  <si>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</si>
  <si>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</si>
  <si>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</si>
  <si>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合計</t>
    <rPh sb="0" eb="2">
      <t>ゴウケイ</t>
    </rPh>
    <phoneticPr fontId="2"/>
  </si>
  <si>
    <t>＜成約件数＞</t>
    <rPh sb="1" eb="3">
      <t>セイヤク</t>
    </rPh>
    <rPh sb="3" eb="5">
      <t>ケンスウ</t>
    </rPh>
    <phoneticPr fontId="2"/>
  </si>
  <si>
    <t>＜予定補助金額＞</t>
    <rPh sb="1" eb="7">
      <t>ヨテイホジョキンガク</t>
    </rPh>
    <phoneticPr fontId="2"/>
  </si>
  <si>
    <t>※グラフは自動で作成されます。</t>
    <rPh sb="5" eb="7">
      <t>ジドウ</t>
    </rPh>
    <rPh sb="8" eb="10">
      <t>サクセイ</t>
    </rPh>
    <phoneticPr fontId="4"/>
  </si>
  <si>
    <t>成約件数(人)</t>
    <rPh sb="0" eb="2">
      <t>セイヤク</t>
    </rPh>
    <rPh sb="2" eb="4">
      <t>ケンスウ</t>
    </rPh>
    <rPh sb="5" eb="6">
      <t>ヒト</t>
    </rPh>
    <phoneticPr fontId="4"/>
  </si>
  <si>
    <t>成約件数に基づく
補助金額
(万円)</t>
    <rPh sb="0" eb="2">
      <t>セイヤク</t>
    </rPh>
    <rPh sb="2" eb="4">
      <t>ケンスウ</t>
    </rPh>
    <rPh sb="5" eb="6">
      <t>モト</t>
    </rPh>
    <rPh sb="9" eb="11">
      <t>ホジョ</t>
    </rPh>
    <rPh sb="11" eb="13">
      <t>キンガク</t>
    </rPh>
    <phoneticPr fontId="9"/>
  </si>
  <si>
    <t>&lt;詳細&gt;</t>
    <rPh sb="1" eb="3">
      <t>ショウサイ</t>
    </rPh>
    <phoneticPr fontId="4"/>
  </si>
  <si>
    <t>人</t>
    <rPh sb="0" eb="1">
      <t>ニン</t>
    </rPh>
    <phoneticPr fontId="4"/>
  </si>
  <si>
    <t>兼務者</t>
    <rPh sb="0" eb="2">
      <t>ケンム</t>
    </rPh>
    <rPh sb="2" eb="3">
      <t>シャ</t>
    </rPh>
    <phoneticPr fontId="5"/>
  </si>
  <si>
    <t>・本事業に則した人材のマッチングに係る本店の想定事業体制</t>
    <rPh sb="22" eb="24">
      <t>ソウテイ</t>
    </rPh>
    <rPh sb="24" eb="26">
      <t>ジギョウ</t>
    </rPh>
    <rPh sb="26" eb="28">
      <t>タイセイ</t>
    </rPh>
    <phoneticPr fontId="5"/>
  </si>
  <si>
    <t>専従者</t>
    <rPh sb="0" eb="3">
      <t>センジュウシャ</t>
    </rPh>
    <phoneticPr fontId="5"/>
  </si>
  <si>
    <t>&lt;詳細＞</t>
    <rPh sb="1" eb="3">
      <t>ショウサイ</t>
    </rPh>
    <phoneticPr fontId="4"/>
  </si>
  <si>
    <t>人</t>
    <rPh sb="0" eb="1">
      <t>ヒト</t>
    </rPh>
    <phoneticPr fontId="4"/>
  </si>
  <si>
    <t>11月</t>
    <rPh sb="2" eb="3">
      <t>ガツ</t>
    </rPh>
    <phoneticPr fontId="4"/>
  </si>
  <si>
    <t>12月</t>
    <rPh sb="2" eb="3">
      <t>ガツ</t>
    </rPh>
    <phoneticPr fontId="4"/>
  </si>
  <si>
    <t>1月</t>
    <rPh sb="1" eb="2">
      <t>ガツ</t>
    </rPh>
    <phoneticPr fontId="4"/>
  </si>
  <si>
    <t>(別紙３)</t>
    <rPh sb="1" eb="3">
      <t>ベッシ</t>
    </rPh>
    <phoneticPr fontId="4"/>
  </si>
  <si>
    <t>(別紙様式３)</t>
    <rPh sb="1" eb="3">
      <t>ベッシ</t>
    </rPh>
    <rPh sb="3" eb="5">
      <t>ヨウシキ</t>
    </rPh>
    <phoneticPr fontId="5"/>
  </si>
  <si>
    <t>成約件数に基づく
１人当たり補助金額
(万円)</t>
    <rPh sb="10" eb="11">
      <t>ヒト</t>
    </rPh>
    <rPh sb="11" eb="12">
      <t>ア</t>
    </rPh>
    <phoneticPr fontId="9"/>
  </si>
  <si>
    <t>成約件数(予定)に
基づく補助金額
(万円)</t>
    <phoneticPr fontId="9"/>
  </si>
  <si>
    <t>成約件数(予定)に
基づく
１人当たり補助金額
(万円)</t>
    <phoneticPr fontId="9"/>
  </si>
  <si>
    <t>・成約件数に基づく補助金額(万円)</t>
    <rPh sb="1" eb="3">
      <t>セイヤク</t>
    </rPh>
    <rPh sb="3" eb="5">
      <t>ケンスウ</t>
    </rPh>
    <rPh sb="6" eb="7">
      <t>モト</t>
    </rPh>
    <rPh sb="9" eb="11">
      <t>ホジョ</t>
    </rPh>
    <rPh sb="11" eb="13">
      <t>キンガク</t>
    </rPh>
    <rPh sb="14" eb="16">
      <t>マンエン</t>
    </rPh>
    <phoneticPr fontId="4"/>
  </si>
  <si>
    <t>・成約件数に基づく１人当たり予定補助金額(万円)</t>
    <rPh sb="1" eb="5">
      <t>セイヤクケンスウ</t>
    </rPh>
    <rPh sb="6" eb="7">
      <t>モト</t>
    </rPh>
    <rPh sb="10" eb="11">
      <t>ヒト</t>
    </rPh>
    <rPh sb="11" eb="12">
      <t>ア</t>
    </rPh>
    <rPh sb="14" eb="20">
      <t>ヨテイホジョキンガク</t>
    </rPh>
    <rPh sb="21" eb="23">
      <t>マンエン</t>
    </rPh>
    <phoneticPr fontId="4"/>
  </si>
  <si>
    <t>＜１人当たり予定補助金額＞</t>
    <rPh sb="2" eb="3">
      <t>ヒト</t>
    </rPh>
    <rPh sb="3" eb="4">
      <t>ア</t>
    </rPh>
    <rPh sb="6" eb="12">
      <t>ヨテイホジョキンガク</t>
    </rPh>
    <phoneticPr fontId="2"/>
  </si>
  <si>
    <t>兼業の関与</t>
    <phoneticPr fontId="5"/>
  </si>
  <si>
    <t>前年度収支計画記載書</t>
    <phoneticPr fontId="5"/>
  </si>
  <si>
    <t>ダミー</t>
    <phoneticPr fontId="4"/>
  </si>
  <si>
    <t>理論年収500万円未満の人材</t>
    <rPh sb="0" eb="2">
      <t>リロン</t>
    </rPh>
    <rPh sb="2" eb="4">
      <t>ネンシュウ</t>
    </rPh>
    <rPh sb="7" eb="8">
      <t>マン</t>
    </rPh>
    <rPh sb="8" eb="9">
      <t>エン</t>
    </rPh>
    <rPh sb="9" eb="11">
      <t>ミマン</t>
    </rPh>
    <rPh sb="12" eb="14">
      <t>ジンザイ</t>
    </rPh>
    <phoneticPr fontId="9"/>
  </si>
  <si>
    <r>
      <t>A社　</t>
    </r>
    <r>
      <rPr>
        <sz val="12"/>
        <color rgb="FFFF0000"/>
        <rFont val="游明朝 Demibold"/>
        <family val="1"/>
        <charset val="128"/>
      </rPr>
      <t>※本事業に係る責任者の情報のみ入力</t>
    </r>
    <rPh sb="1" eb="2">
      <t>シャ</t>
    </rPh>
    <phoneticPr fontId="9"/>
  </si>
  <si>
    <r>
      <t>B社　</t>
    </r>
    <r>
      <rPr>
        <sz val="12"/>
        <color rgb="FFFF0000"/>
        <rFont val="游明朝 Demibold"/>
        <family val="1"/>
        <charset val="128"/>
      </rPr>
      <t>※本事業に係る責任者の情報のみ入力</t>
    </r>
    <rPh sb="1" eb="2">
      <t>シャ</t>
    </rPh>
    <phoneticPr fontId="9"/>
  </si>
  <si>
    <r>
      <t xml:space="preserve">役職
</t>
    </r>
    <r>
      <rPr>
        <sz val="12"/>
        <color rgb="FFFF0000"/>
        <rFont val="游明朝 Demibold"/>
        <family val="1"/>
        <charset val="128"/>
      </rPr>
      <t>(本事業に係る
責任者のみ)</t>
    </r>
    <rPh sb="0" eb="2">
      <t>ヤクショク</t>
    </rPh>
    <rPh sb="11" eb="14">
      <t>セキニンシャ</t>
    </rPh>
    <phoneticPr fontId="9"/>
  </si>
  <si>
    <t>１月</t>
    <rPh sb="1" eb="2">
      <t>ガツ</t>
    </rPh>
    <phoneticPr fontId="4"/>
  </si>
  <si>
    <t>期待役割(人材要件)の定義件数(件)</t>
    <rPh sb="0" eb="2">
      <t>キタイ</t>
    </rPh>
    <rPh sb="2" eb="4">
      <t>ヤクワリ</t>
    </rPh>
    <rPh sb="5" eb="7">
      <t>ジンザイ</t>
    </rPh>
    <rPh sb="7" eb="9">
      <t>ヨウケン</t>
    </rPh>
    <rPh sb="11" eb="13">
      <t>テイギ</t>
    </rPh>
    <rPh sb="13" eb="15">
      <t>ケンスウ</t>
    </rPh>
    <rPh sb="16" eb="17">
      <t>ケン</t>
    </rPh>
    <phoneticPr fontId="5"/>
  </si>
  <si>
    <t>※補助金額の算出のため想定される平均金額を記入してください</t>
    <rPh sb="1" eb="4">
      <t>ホジョキン</t>
    </rPh>
    <rPh sb="4" eb="5">
      <t>ガク</t>
    </rPh>
    <rPh sb="6" eb="8">
      <t>サンシュツ</t>
    </rPh>
    <rPh sb="11" eb="13">
      <t>ソウテイ</t>
    </rPh>
    <rPh sb="16" eb="18">
      <t>ヘイキン</t>
    </rPh>
    <rPh sb="18" eb="20">
      <t>キンガク</t>
    </rPh>
    <rPh sb="21" eb="23">
      <t>キニュウ</t>
    </rPh>
    <phoneticPr fontId="5"/>
  </si>
  <si>
    <t>ダミー</t>
    <phoneticPr fontId="2"/>
  </si>
  <si>
    <t>&lt;前提＞</t>
    <rPh sb="1" eb="3">
      <t>ゼンテイ</t>
    </rPh>
    <phoneticPr fontId="4"/>
  </si>
  <si>
    <t>年収(万円)</t>
    <rPh sb="3" eb="4">
      <t>マン</t>
    </rPh>
    <rPh sb="4" eb="5">
      <t>エン</t>
    </rPh>
    <phoneticPr fontId="9"/>
  </si>
  <si>
    <t>合計(万円)</t>
    <rPh sb="0" eb="2">
      <t>ゴウケイ</t>
    </rPh>
    <rPh sb="3" eb="4">
      <t>マン</t>
    </rPh>
    <rPh sb="4" eb="5">
      <t>エン</t>
    </rPh>
    <phoneticPr fontId="9"/>
  </si>
  <si>
    <t>額
(万円)</t>
    <rPh sb="0" eb="1">
      <t>ガク</t>
    </rPh>
    <rPh sb="3" eb="4">
      <t>マン</t>
    </rPh>
    <rPh sb="4" eb="5">
      <t>エン</t>
    </rPh>
    <phoneticPr fontId="5"/>
  </si>
  <si>
    <t>支出の額
(万円)</t>
    <rPh sb="0" eb="2">
      <t>シシュツ</t>
    </rPh>
    <rPh sb="3" eb="4">
      <t>ガク</t>
    </rPh>
    <rPh sb="6" eb="7">
      <t>マン</t>
    </rPh>
    <rPh sb="7" eb="8">
      <t>エン</t>
    </rPh>
    <phoneticPr fontId="5"/>
  </si>
  <si>
    <t>役職別の
平均年収(万円)</t>
    <rPh sb="0" eb="2">
      <t>ヤクショク</t>
    </rPh>
    <rPh sb="2" eb="3">
      <t>ベツ</t>
    </rPh>
    <rPh sb="5" eb="7">
      <t>ヘイキン</t>
    </rPh>
    <rPh sb="10" eb="11">
      <t>マン</t>
    </rPh>
    <rPh sb="11" eb="12">
      <t>エン</t>
    </rPh>
    <phoneticPr fontId="9"/>
  </si>
  <si>
    <t>・黄色網掛け箇所にのみ記入してください(それ以外は自動計算)</t>
    <rPh sb="1" eb="3">
      <t>キイロ</t>
    </rPh>
    <rPh sb="3" eb="5">
      <t>アミカ</t>
    </rPh>
    <rPh sb="6" eb="8">
      <t>カショ</t>
    </rPh>
    <rPh sb="11" eb="13">
      <t>キニュウ</t>
    </rPh>
    <phoneticPr fontId="5"/>
  </si>
  <si>
    <t>令和４年</t>
    <rPh sb="0" eb="2">
      <t>レイワ</t>
    </rPh>
    <rPh sb="3" eb="4">
      <t>ネン</t>
    </rPh>
    <phoneticPr fontId="4"/>
  </si>
  <si>
    <t>令和５年</t>
    <rPh sb="0" eb="2">
      <t>レイワ</t>
    </rPh>
    <rPh sb="3" eb="4">
      <t>ネン</t>
    </rPh>
    <phoneticPr fontId="5"/>
  </si>
  <si>
    <t>ハイレベル人材
【令和３年度計画】</t>
    <rPh sb="5" eb="7">
      <t>ジンザイ</t>
    </rPh>
    <rPh sb="14" eb="16">
      <t>ケイカク</t>
    </rPh>
    <phoneticPr fontId="5"/>
  </si>
  <si>
    <t>雇用契約(フルタイム)</t>
    <phoneticPr fontId="5"/>
  </si>
  <si>
    <t>雇用契約(フルタイム)以外</t>
    <rPh sb="11" eb="13">
      <t>イガイ</t>
    </rPh>
    <phoneticPr fontId="5"/>
  </si>
  <si>
    <t>雇用契約(フルタイム)</t>
    <phoneticPr fontId="2"/>
  </si>
  <si>
    <t>雇用契約(フルタイム)以外</t>
    <rPh sb="11" eb="13">
      <t>イガイ</t>
    </rPh>
    <phoneticPr fontId="2"/>
  </si>
  <si>
    <t>雇用契約(フルタイム)</t>
    <phoneticPr fontId="9"/>
  </si>
  <si>
    <t>雇用契約(フルタイム)以外</t>
    <rPh sb="11" eb="13">
      <t>イガイ</t>
    </rPh>
    <phoneticPr fontId="9"/>
  </si>
  <si>
    <t>実績</t>
    <rPh sb="0" eb="2">
      <t>ジッセキ</t>
    </rPh>
    <phoneticPr fontId="2"/>
  </si>
  <si>
    <t>計画</t>
    <rPh sb="0" eb="2">
      <t>ケイカク</t>
    </rPh>
    <phoneticPr fontId="2"/>
  </si>
  <si>
    <t>＜令和４年度 先導的人材マッチング事業の収支計画に係る基礎情報＞</t>
    <rPh sb="1" eb="3">
      <t>レイワ</t>
    </rPh>
    <rPh sb="4" eb="6">
      <t>ネンド</t>
    </rPh>
    <rPh sb="7" eb="12">
      <t>センドウテキジンザイ</t>
    </rPh>
    <rPh sb="17" eb="19">
      <t>ジギョウ</t>
    </rPh>
    <rPh sb="20" eb="22">
      <t>シュウシ</t>
    </rPh>
    <rPh sb="22" eb="24">
      <t>ケイカク</t>
    </rPh>
    <rPh sb="25" eb="26">
      <t>カカ</t>
    </rPh>
    <rPh sb="27" eb="29">
      <t>キソ</t>
    </rPh>
    <rPh sb="28" eb="30">
      <t>ジョウホウ</t>
    </rPh>
    <phoneticPr fontId="5"/>
  </si>
  <si>
    <t>令和５年</t>
    <rPh sb="0" eb="2">
      <t>レイワ</t>
    </rPh>
    <rPh sb="3" eb="4">
      <t>ネン</t>
    </rPh>
    <phoneticPr fontId="4"/>
  </si>
  <si>
    <t>令和６年</t>
    <rPh sb="0" eb="2">
      <t>レイワ</t>
    </rPh>
    <rPh sb="3" eb="4">
      <t>ネン</t>
    </rPh>
    <phoneticPr fontId="5"/>
  </si>
  <si>
    <t>２月</t>
    <phoneticPr fontId="4"/>
  </si>
  <si>
    <t>３月</t>
    <phoneticPr fontId="4"/>
  </si>
  <si>
    <t>【※前年度収支計画記載書は、令和３年度 先導的人材マッチング事業の採択機関のみ、記載してください】</t>
    <rPh sb="2" eb="5">
      <t>ゼンネンド</t>
    </rPh>
    <rPh sb="5" eb="7">
      <t>シュウシ</t>
    </rPh>
    <rPh sb="7" eb="9">
      <t>ケイカク</t>
    </rPh>
    <rPh sb="9" eb="11">
      <t>キサイ</t>
    </rPh>
    <rPh sb="11" eb="12">
      <t>ショ</t>
    </rPh>
    <rPh sb="14" eb="16">
      <t>レイワ</t>
    </rPh>
    <rPh sb="17" eb="19">
      <t>ネンド</t>
    </rPh>
    <rPh sb="18" eb="19">
      <t>ド</t>
    </rPh>
    <rPh sb="20" eb="25">
      <t>センドウテキジンザイ</t>
    </rPh>
    <rPh sb="30" eb="32">
      <t>ジギョウ</t>
    </rPh>
    <rPh sb="33" eb="35">
      <t>サイタク</t>
    </rPh>
    <rPh sb="35" eb="37">
      <t>キカン</t>
    </rPh>
    <rPh sb="39" eb="46">
      <t>カンセツホジョジギョウシャキサイ</t>
    </rPh>
    <phoneticPr fontId="4"/>
  </si>
  <si>
    <t>＜令和３年度 先導的人材マッチング事業の実績に係る基礎情報＞</t>
    <rPh sb="7" eb="10">
      <t>センドウテキ</t>
    </rPh>
    <rPh sb="10" eb="12">
      <t>ジンザイ</t>
    </rPh>
    <rPh sb="17" eb="19">
      <t>ジギョウ</t>
    </rPh>
    <rPh sb="20" eb="22">
      <t>ジッセキ</t>
    </rPh>
    <rPh sb="23" eb="24">
      <t>カカ</t>
    </rPh>
    <rPh sb="25" eb="27">
      <t>キソ</t>
    </rPh>
    <rPh sb="27" eb="29">
      <t>ジョウホウ</t>
    </rPh>
    <phoneticPr fontId="5"/>
  </si>
  <si>
    <t>＜令和３年度 先導的人材マッチング事業の計画に係る基礎情報＞</t>
    <rPh sb="7" eb="10">
      <t>センドウテキ</t>
    </rPh>
    <rPh sb="10" eb="12">
      <t>ジンザイ</t>
    </rPh>
    <rPh sb="17" eb="19">
      <t>ジギョウ</t>
    </rPh>
    <rPh sb="20" eb="22">
      <t>ケイカク</t>
    </rPh>
    <rPh sb="23" eb="24">
      <t>カカ</t>
    </rPh>
    <rPh sb="25" eb="27">
      <t>キソ</t>
    </rPh>
    <rPh sb="27" eb="29">
      <t>ジョウホウ</t>
    </rPh>
    <phoneticPr fontId="5"/>
  </si>
  <si>
    <t>ハイレベル人材
【令和３年度実績】</t>
    <rPh sb="5" eb="7">
      <t>ジンザイ</t>
    </rPh>
    <rPh sb="14" eb="16">
      <t>ジッセキ</t>
    </rPh>
    <phoneticPr fontId="5"/>
  </si>
  <si>
    <t>※令和３年度 先導的人材マッチング事業の応募時に、想定していた平均金額を記入してください</t>
    <rPh sb="17" eb="19">
      <t>ジギョウ</t>
    </rPh>
    <rPh sb="20" eb="22">
      <t>オウボ</t>
    </rPh>
    <rPh sb="22" eb="23">
      <t>ジ</t>
    </rPh>
    <rPh sb="25" eb="27">
      <t>ソウテイ</t>
    </rPh>
    <rPh sb="31" eb="33">
      <t>ヘイキン</t>
    </rPh>
    <rPh sb="33" eb="35">
      <t>キンガク</t>
    </rPh>
    <rPh sb="36" eb="38">
      <t>キニュウ</t>
    </rPh>
    <phoneticPr fontId="5"/>
  </si>
  <si>
    <t>成約件数(人)</t>
    <rPh sb="0" eb="4">
      <t>セイヤクケンスウ</t>
    </rPh>
    <rPh sb="5" eb="6">
      <t>ヒト</t>
    </rPh>
    <phoneticPr fontId="4"/>
  </si>
  <si>
    <t>※令和３年度 先導的人材マッチング事業の応募時に、想定していた本店の事業体制(専従者と兼務者の人数)を記入してください</t>
    <rPh sb="1" eb="3">
      <t>レイワ</t>
    </rPh>
    <rPh sb="4" eb="6">
      <t>ネンド</t>
    </rPh>
    <rPh sb="7" eb="12">
      <t>センドウテキジンザイ</t>
    </rPh>
    <rPh sb="17" eb="19">
      <t>ジギョウ</t>
    </rPh>
    <rPh sb="20" eb="22">
      <t>オウボ</t>
    </rPh>
    <rPh sb="22" eb="23">
      <t>ジ</t>
    </rPh>
    <rPh sb="25" eb="27">
      <t>ソウテイ</t>
    </rPh>
    <rPh sb="31" eb="33">
      <t>ホンテン</t>
    </rPh>
    <rPh sb="34" eb="36">
      <t>ジギョウ</t>
    </rPh>
    <rPh sb="36" eb="38">
      <t>タイセイ</t>
    </rPh>
    <rPh sb="39" eb="42">
      <t>センジュウシャ</t>
    </rPh>
    <rPh sb="43" eb="45">
      <t>ケンム</t>
    </rPh>
    <rPh sb="45" eb="46">
      <t>シャ</t>
    </rPh>
    <rPh sb="47" eb="48">
      <t>ニン</t>
    </rPh>
    <rPh sb="48" eb="49">
      <t>スウ</t>
    </rPh>
    <rPh sb="51" eb="53">
      <t>キニュウ</t>
    </rPh>
    <phoneticPr fontId="5"/>
  </si>
  <si>
    <t>①DX人材
【令和４年度計画】</t>
    <rPh sb="3" eb="5">
      <t>ジンザイ</t>
    </rPh>
    <rPh sb="12" eb="14">
      <t>ケイカク</t>
    </rPh>
    <phoneticPr fontId="5"/>
  </si>
  <si>
    <t>②大企業人材
【令和４年度計画】</t>
    <rPh sb="1" eb="2">
      <t>ダイ</t>
    </rPh>
    <rPh sb="2" eb="4">
      <t>キギョウ</t>
    </rPh>
    <rPh sb="4" eb="6">
      <t>ジンザイ</t>
    </rPh>
    <rPh sb="13" eb="15">
      <t>ケイカク</t>
    </rPh>
    <phoneticPr fontId="5"/>
  </si>
  <si>
    <t>③スタートアップ人材
【令和４年度計画】</t>
    <rPh sb="8" eb="10">
      <t>ジンザイ</t>
    </rPh>
    <rPh sb="17" eb="19">
      <t>ケイカク</t>
    </rPh>
    <phoneticPr fontId="5"/>
  </si>
  <si>
    <t>労働人材
【令和４年度計画】</t>
    <rPh sb="0" eb="2">
      <t>ロウドウ</t>
    </rPh>
    <rPh sb="2" eb="4">
      <t>ジンザイ</t>
    </rPh>
    <rPh sb="11" eb="13">
      <t>ケイカク</t>
    </rPh>
    <phoneticPr fontId="5"/>
  </si>
  <si>
    <t>紹介手数料収入(万円)</t>
    <phoneticPr fontId="5"/>
  </si>
  <si>
    <t>・補助金の算出式</t>
    <rPh sb="1" eb="4">
      <t>ホジョキン</t>
    </rPh>
    <rPh sb="5" eb="8">
      <t>サンシュツシキ</t>
    </rPh>
    <phoneticPr fontId="4"/>
  </si>
  <si>
    <t>成約件数(予定)に
基づく補助金額(万円)</t>
    <rPh sb="0" eb="2">
      <t>セイヤク</t>
    </rPh>
    <rPh sb="2" eb="4">
      <t>ケンスウ</t>
    </rPh>
    <rPh sb="5" eb="7">
      <t>ヨテイ</t>
    </rPh>
    <rPh sb="10" eb="11">
      <t>モト</t>
    </rPh>
    <rPh sb="13" eb="15">
      <t>ホジョ</t>
    </rPh>
    <rPh sb="15" eb="17">
      <t>キンガク</t>
    </rPh>
    <phoneticPr fontId="9"/>
  </si>
  <si>
    <t>成約件数(予定)に
基づく
１人当たり補助金額(万円)</t>
    <phoneticPr fontId="4"/>
  </si>
  <si>
    <t>令和４年度予定</t>
    <rPh sb="5" eb="7">
      <t>ヨテイ</t>
    </rPh>
    <phoneticPr fontId="2"/>
  </si>
  <si>
    <t>＜令和３年度 先導的人材マッチング事業の計画と実績に係るグラフ＞</t>
    <rPh sb="7" eb="12">
      <t>センドウテキジンザイ</t>
    </rPh>
    <rPh sb="17" eb="19">
      <t>ジギョウ</t>
    </rPh>
    <rPh sb="20" eb="22">
      <t>ケイカク</t>
    </rPh>
    <rPh sb="23" eb="25">
      <t>ジッセキ</t>
    </rPh>
    <rPh sb="26" eb="27">
      <t>カカ</t>
    </rPh>
    <phoneticPr fontId="4"/>
  </si>
  <si>
    <t>＜令和４年度 先導的人材マッチング事業の計画に係るグラフ＞</t>
    <rPh sb="1" eb="3">
      <t>レイワ</t>
    </rPh>
    <rPh sb="4" eb="6">
      <t>ネンド</t>
    </rPh>
    <rPh sb="7" eb="12">
      <t>センドウテキジンザイ</t>
    </rPh>
    <rPh sb="17" eb="19">
      <t>ジギョウ</t>
    </rPh>
    <rPh sb="20" eb="22">
      <t>ケイカク</t>
    </rPh>
    <rPh sb="23" eb="24">
      <t>カカ</t>
    </rPh>
    <phoneticPr fontId="4"/>
  </si>
  <si>
    <r>
      <rPr>
        <sz val="12"/>
        <color theme="0" tint="-0.14999847407452621"/>
        <rFont val="游明朝 Demibold"/>
        <family val="1"/>
        <charset val="128"/>
      </rPr>
      <t>■</t>
    </r>
    <r>
      <rPr>
        <sz val="12"/>
        <color theme="1"/>
        <rFont val="游明朝 Demibold"/>
        <family val="1"/>
        <charset val="128"/>
      </rPr>
      <t>：令和４年度の計画(雇用契約(フルタイム))　</t>
    </r>
    <r>
      <rPr>
        <sz val="12"/>
        <color theme="0" tint="-0.34998626667073579"/>
        <rFont val="游明朝 Demibold"/>
        <family val="1"/>
        <charset val="128"/>
      </rPr>
      <t>■</t>
    </r>
    <r>
      <rPr>
        <sz val="12"/>
        <color theme="1"/>
        <rFont val="游明朝 Demibold"/>
        <family val="1"/>
        <charset val="128"/>
      </rPr>
      <t>：令和４年度の計画(雇用契約(フルタイム)以外)</t>
    </r>
    <rPh sb="8" eb="10">
      <t>ケイカク</t>
    </rPh>
    <rPh sb="32" eb="34">
      <t>ケイカク</t>
    </rPh>
    <rPh sb="46" eb="48">
      <t>イガイ</t>
    </rPh>
    <phoneticPr fontId="4"/>
  </si>
  <si>
    <r>
      <rPr>
        <sz val="12"/>
        <color theme="0" tint="-0.14999847407452621"/>
        <rFont val="游明朝 Demibold"/>
        <family val="1"/>
        <charset val="128"/>
      </rPr>
      <t>■</t>
    </r>
    <r>
      <rPr>
        <sz val="12"/>
        <color theme="1"/>
        <rFont val="游明朝 Demibold"/>
        <family val="1"/>
        <charset val="128"/>
      </rPr>
      <t>：令和３年度の計画(雇用契約(フルタイム))　</t>
    </r>
    <r>
      <rPr>
        <sz val="12"/>
        <color theme="0" tint="-0.34998626667073579"/>
        <rFont val="游明朝 Demibold"/>
        <family val="1"/>
        <charset val="128"/>
      </rPr>
      <t>■</t>
    </r>
    <r>
      <rPr>
        <sz val="12"/>
        <color theme="1"/>
        <rFont val="游明朝 Demibold"/>
        <family val="1"/>
        <charset val="128"/>
      </rPr>
      <t>：令和３年度の計画(雇用契約(フルタイム)以外)</t>
    </r>
    <rPh sb="8" eb="10">
      <t>ケイカク</t>
    </rPh>
    <rPh sb="32" eb="34">
      <t>ケイカク</t>
    </rPh>
    <phoneticPr fontId="4"/>
  </si>
  <si>
    <r>
      <rPr>
        <sz val="12"/>
        <color theme="8" tint="-0.249977111117893"/>
        <rFont val="游明朝 Demibold"/>
        <family val="1"/>
        <charset val="128"/>
      </rPr>
      <t>■</t>
    </r>
    <r>
      <rPr>
        <sz val="12"/>
        <color theme="1"/>
        <rFont val="游明朝 Demibold"/>
        <family val="1"/>
        <charset val="128"/>
      </rPr>
      <t>：令和３年度の実績(雇用契約(フルタイム))　</t>
    </r>
    <r>
      <rPr>
        <sz val="12"/>
        <color theme="5" tint="-0.249977111117893"/>
        <rFont val="游明朝 Demibold"/>
        <family val="1"/>
        <charset val="128"/>
      </rPr>
      <t>■</t>
    </r>
    <r>
      <rPr>
        <sz val="12"/>
        <color theme="1"/>
        <rFont val="游明朝 Demibold"/>
        <family val="1"/>
        <charset val="128"/>
      </rPr>
      <t>：令和３年度の実績(雇用契約(フルタイム)以外)</t>
    </r>
    <rPh sb="8" eb="10">
      <t>ジッセキ</t>
    </rPh>
    <rPh sb="32" eb="34">
      <t>ジッセキ</t>
    </rPh>
    <rPh sb="46" eb="48">
      <t>イガイ</t>
    </rPh>
    <phoneticPr fontId="4"/>
  </si>
  <si>
    <t>ハイレベル人材の合計
(①＋②＋③＋④)
【令和４年度計画】</t>
    <rPh sb="5" eb="7">
      <t>ジンザイ</t>
    </rPh>
    <rPh sb="8" eb="10">
      <t>ゴウケイ</t>
    </rPh>
    <rPh sb="27" eb="29">
      <t>ケイカク</t>
    </rPh>
    <phoneticPr fontId="5"/>
  </si>
  <si>
    <t>ハイレベル人材の合計
(①＋②＋③＋④)
【令和４年度計画】</t>
    <rPh sb="27" eb="29">
      <t>ケイカク</t>
    </rPh>
    <phoneticPr fontId="5"/>
  </si>
  <si>
    <t>2月
(計画)</t>
    <rPh sb="1" eb="2">
      <t>ガツ</t>
    </rPh>
    <rPh sb="4" eb="6">
      <t>ケイカク</t>
    </rPh>
    <phoneticPr fontId="2"/>
  </si>
  <si>
    <t>3月
(計画)</t>
    <phoneticPr fontId="2"/>
  </si>
  <si>
    <t>4月
(計画)</t>
    <rPh sb="1" eb="2">
      <t>ガツ</t>
    </rPh>
    <rPh sb="4" eb="6">
      <t>ケイカク</t>
    </rPh>
    <phoneticPr fontId="2"/>
  </si>
  <si>
    <t>5月
(計画)</t>
    <phoneticPr fontId="2"/>
  </si>
  <si>
    <t>6月
(計画)</t>
    <rPh sb="1" eb="2">
      <t>ガツ</t>
    </rPh>
    <phoneticPr fontId="2"/>
  </si>
  <si>
    <t>7月
(計画)</t>
    <rPh sb="1" eb="2">
      <t>ガツ</t>
    </rPh>
    <phoneticPr fontId="2"/>
  </si>
  <si>
    <t>8月
(計画)</t>
    <rPh sb="1" eb="2">
      <t>ガツ</t>
    </rPh>
    <phoneticPr fontId="2"/>
  </si>
  <si>
    <t>9月
(計画)</t>
    <rPh sb="1" eb="2">
      <t>ガツ</t>
    </rPh>
    <phoneticPr fontId="2"/>
  </si>
  <si>
    <t>10月
(計画)</t>
    <rPh sb="2" eb="3">
      <t>ガツ</t>
    </rPh>
    <phoneticPr fontId="2"/>
  </si>
  <si>
    <t>11月
(計画)</t>
    <rPh sb="2" eb="3">
      <t>ガツ</t>
    </rPh>
    <phoneticPr fontId="4"/>
  </si>
  <si>
    <t>12月
(計画)</t>
    <rPh sb="2" eb="3">
      <t>ガツ</t>
    </rPh>
    <phoneticPr fontId="4"/>
  </si>
  <si>
    <t>1月
(計画)</t>
    <rPh sb="1" eb="2">
      <t>ガツ</t>
    </rPh>
    <phoneticPr fontId="4"/>
  </si>
  <si>
    <t>＜成約件数に基づく補助金額＞</t>
    <rPh sb="1" eb="3">
      <t>セイヤク</t>
    </rPh>
    <rPh sb="3" eb="5">
      <t>ケンスウ</t>
    </rPh>
    <rPh sb="6" eb="7">
      <t>モト</t>
    </rPh>
    <rPh sb="9" eb="13">
      <t>ホジョキンガク</t>
    </rPh>
    <phoneticPr fontId="2"/>
  </si>
  <si>
    <t>ハイレベル人材の合計</t>
    <rPh sb="5" eb="7">
      <t>ジンザイ</t>
    </rPh>
    <rPh sb="8" eb="10">
      <t>ゴウケイ</t>
    </rPh>
    <phoneticPr fontId="4"/>
  </si>
  <si>
    <t>DX人材</t>
  </si>
  <si>
    <t>大企業人材</t>
  </si>
  <si>
    <t>スタートアップ人材</t>
    <phoneticPr fontId="4"/>
  </si>
  <si>
    <t>＜成約件数(予定)に基づく１人当たり補助金額＞</t>
    <phoneticPr fontId="2"/>
  </si>
  <si>
    <t>DX人材の合計</t>
    <rPh sb="2" eb="4">
      <t>ジンザイ</t>
    </rPh>
    <rPh sb="5" eb="7">
      <t>ゴウケイ</t>
    </rPh>
    <phoneticPr fontId="4"/>
  </si>
  <si>
    <t>大企業人材の合計</t>
    <rPh sb="0" eb="3">
      <t>ダイキギョウ</t>
    </rPh>
    <rPh sb="3" eb="5">
      <t>ジンザイ</t>
    </rPh>
    <rPh sb="6" eb="8">
      <t>ゴウケイ</t>
    </rPh>
    <phoneticPr fontId="4"/>
  </si>
  <si>
    <t>スタートアップ人材の合計</t>
    <rPh sb="7" eb="9">
      <t>ジンザイ</t>
    </rPh>
    <rPh sb="10" eb="12">
      <t>ゴウケイ</t>
    </rPh>
    <phoneticPr fontId="4"/>
  </si>
  <si>
    <t>【参考】収支計画に係るグラフ</t>
    <rPh sb="1" eb="3">
      <t>サンコウ</t>
    </rPh>
    <rPh sb="4" eb="6">
      <t>シュウシ</t>
    </rPh>
    <rPh sb="6" eb="8">
      <t>ケイカク</t>
    </rPh>
    <rPh sb="9" eb="10">
      <t>カカ</t>
    </rPh>
    <phoneticPr fontId="4"/>
  </si>
  <si>
    <r>
      <t>・</t>
    </r>
    <r>
      <rPr>
        <sz val="12"/>
        <color rgb="FFFF0000"/>
        <rFont val="游明朝 Demibold"/>
        <family val="1"/>
        <charset val="128"/>
      </rPr>
      <t>ハイレベル人材の合計</t>
    </r>
    <r>
      <rPr>
        <sz val="12"/>
        <color theme="1"/>
        <rFont val="游明朝 Demibold"/>
        <family val="1"/>
        <charset val="128"/>
      </rPr>
      <t>における成約件数(人)</t>
    </r>
    <rPh sb="6" eb="8">
      <t>ジンザイ</t>
    </rPh>
    <rPh sb="9" eb="11">
      <t>ゴウケイ</t>
    </rPh>
    <rPh sb="15" eb="19">
      <t>セイヤクケンスウ</t>
    </rPh>
    <rPh sb="20" eb="21">
      <t>ヒト</t>
    </rPh>
    <phoneticPr fontId="4"/>
  </si>
  <si>
    <r>
      <t>・</t>
    </r>
    <r>
      <rPr>
        <sz val="12"/>
        <color rgb="FFFF0000"/>
        <rFont val="游明朝 Demibold"/>
        <family val="1"/>
        <charset val="128"/>
      </rPr>
      <t>ハイレベル人材の合計</t>
    </r>
    <r>
      <rPr>
        <sz val="12"/>
        <rFont val="游明朝 Demibold"/>
        <family val="1"/>
        <charset val="128"/>
      </rPr>
      <t>におけ</t>
    </r>
    <r>
      <rPr>
        <sz val="12"/>
        <color theme="1"/>
        <rFont val="游明朝 Demibold"/>
        <family val="1"/>
        <charset val="128"/>
      </rPr>
      <t>る成約件数(予定)に基づく１人当たり予定補助金額(万円)</t>
    </r>
    <rPh sb="15" eb="19">
      <t>セイヤクケンスウ</t>
    </rPh>
    <rPh sb="20" eb="22">
      <t>ヨテイ</t>
    </rPh>
    <rPh sb="24" eb="25">
      <t>モト</t>
    </rPh>
    <rPh sb="28" eb="29">
      <t>ヒト</t>
    </rPh>
    <rPh sb="29" eb="30">
      <t>ア</t>
    </rPh>
    <rPh sb="32" eb="38">
      <t>ヨテイホジョキンガク</t>
    </rPh>
    <rPh sb="39" eb="41">
      <t>マンエン</t>
    </rPh>
    <phoneticPr fontId="4"/>
  </si>
  <si>
    <r>
      <rPr>
        <sz val="12"/>
        <rFont val="游明朝 Demibold"/>
        <family val="1"/>
        <charset val="128"/>
      </rPr>
      <t>・</t>
    </r>
    <r>
      <rPr>
        <sz val="12"/>
        <color rgb="FFFF0000"/>
        <rFont val="游明朝 Demibold"/>
        <family val="1"/>
        <charset val="128"/>
      </rPr>
      <t>ハイレベル人材の合計</t>
    </r>
    <r>
      <rPr>
        <sz val="12"/>
        <rFont val="游明朝 Demibold"/>
        <family val="1"/>
        <charset val="128"/>
      </rPr>
      <t>における成約件数(予定)に基づく補助金額(万円)</t>
    </r>
    <rPh sb="6" eb="8">
      <t>ジンザイ</t>
    </rPh>
    <rPh sb="9" eb="11">
      <t>ゴウケイ</t>
    </rPh>
    <rPh sb="15" eb="17">
      <t>セイヤク</t>
    </rPh>
    <rPh sb="17" eb="19">
      <t>ケンスウ</t>
    </rPh>
    <rPh sb="20" eb="22">
      <t>ヨテイ</t>
    </rPh>
    <rPh sb="24" eb="25">
      <t>モト</t>
    </rPh>
    <rPh sb="27" eb="29">
      <t>ホジョ</t>
    </rPh>
    <rPh sb="29" eb="31">
      <t>キンガク</t>
    </rPh>
    <rPh sb="32" eb="34">
      <t>マンエン</t>
    </rPh>
    <phoneticPr fontId="4"/>
  </si>
  <si>
    <r>
      <t>・</t>
    </r>
    <r>
      <rPr>
        <sz val="12"/>
        <color rgb="FFFF0000"/>
        <rFont val="游明朝 Demibold"/>
        <family val="1"/>
        <charset val="128"/>
      </rPr>
      <t>DX人材</t>
    </r>
    <r>
      <rPr>
        <sz val="12"/>
        <color theme="1"/>
        <rFont val="游明朝 Demibold"/>
        <family val="1"/>
        <charset val="128"/>
      </rPr>
      <t>における成約件数(人)</t>
    </r>
    <rPh sb="3" eb="5">
      <t>ジンザイ</t>
    </rPh>
    <rPh sb="9" eb="13">
      <t>セイヤクケンスウ</t>
    </rPh>
    <rPh sb="14" eb="15">
      <t>ヒト</t>
    </rPh>
    <phoneticPr fontId="4"/>
  </si>
  <si>
    <r>
      <t>・</t>
    </r>
    <r>
      <rPr>
        <sz val="12"/>
        <color rgb="FFFF0000"/>
        <rFont val="游明朝 Demibold"/>
        <family val="1"/>
        <charset val="128"/>
      </rPr>
      <t>DX人材</t>
    </r>
    <r>
      <rPr>
        <sz val="12"/>
        <color theme="1"/>
        <rFont val="游明朝 Demibold"/>
        <family val="1"/>
        <charset val="128"/>
      </rPr>
      <t>における成約件数(予定)に基づく補助金額(万円)</t>
    </r>
    <rPh sb="3" eb="5">
      <t>ジンザイ</t>
    </rPh>
    <rPh sb="9" eb="11">
      <t>セイヤク</t>
    </rPh>
    <rPh sb="11" eb="13">
      <t>ケンスウ</t>
    </rPh>
    <rPh sb="14" eb="16">
      <t>ヨテイ</t>
    </rPh>
    <rPh sb="18" eb="19">
      <t>モト</t>
    </rPh>
    <rPh sb="21" eb="23">
      <t>ホジョ</t>
    </rPh>
    <rPh sb="23" eb="25">
      <t>キンガク</t>
    </rPh>
    <rPh sb="26" eb="28">
      <t>マンエン</t>
    </rPh>
    <phoneticPr fontId="4"/>
  </si>
  <si>
    <r>
      <t>・</t>
    </r>
    <r>
      <rPr>
        <sz val="12"/>
        <color rgb="FFFF0000"/>
        <rFont val="游明朝 Demibold"/>
        <family val="1"/>
        <charset val="128"/>
      </rPr>
      <t>DX人材</t>
    </r>
    <r>
      <rPr>
        <sz val="12"/>
        <color theme="1"/>
        <rFont val="游明朝 Demibold"/>
        <family val="1"/>
        <charset val="128"/>
      </rPr>
      <t>における成約件数(予定)に基づく１人当たり予定補助金額(万円)</t>
    </r>
    <rPh sb="3" eb="5">
      <t>ジンザイ</t>
    </rPh>
    <rPh sb="9" eb="13">
      <t>セイヤクケンスウ</t>
    </rPh>
    <rPh sb="14" eb="16">
      <t>ヨテイ</t>
    </rPh>
    <rPh sb="18" eb="19">
      <t>モト</t>
    </rPh>
    <rPh sb="22" eb="23">
      <t>ヒト</t>
    </rPh>
    <rPh sb="23" eb="24">
      <t>ア</t>
    </rPh>
    <rPh sb="26" eb="32">
      <t>ヨテイホジョキンガク</t>
    </rPh>
    <rPh sb="33" eb="35">
      <t>マンエン</t>
    </rPh>
    <phoneticPr fontId="4"/>
  </si>
  <si>
    <r>
      <t>・</t>
    </r>
    <r>
      <rPr>
        <sz val="12"/>
        <color rgb="FFFF0000"/>
        <rFont val="游明朝 Demibold"/>
        <family val="1"/>
        <charset val="128"/>
      </rPr>
      <t>大企業人材</t>
    </r>
    <r>
      <rPr>
        <sz val="12"/>
        <color theme="1"/>
        <rFont val="游明朝 Demibold"/>
        <family val="1"/>
        <charset val="128"/>
      </rPr>
      <t>における成約件数(人)</t>
    </r>
    <rPh sb="1" eb="4">
      <t>ダイキギョウ</t>
    </rPh>
    <rPh sb="4" eb="6">
      <t>ジンザイ</t>
    </rPh>
    <rPh sb="10" eb="14">
      <t>セイヤクケンスウ</t>
    </rPh>
    <rPh sb="15" eb="16">
      <t>ヒト</t>
    </rPh>
    <phoneticPr fontId="4"/>
  </si>
  <si>
    <r>
      <t>・</t>
    </r>
    <r>
      <rPr>
        <sz val="12"/>
        <color rgb="FFFF0000"/>
        <rFont val="游明朝 Demibold"/>
        <family val="1"/>
        <charset val="128"/>
      </rPr>
      <t>大企業人材</t>
    </r>
    <r>
      <rPr>
        <sz val="12"/>
        <color theme="1"/>
        <rFont val="游明朝 Demibold"/>
        <family val="1"/>
        <charset val="128"/>
      </rPr>
      <t>における成約件数(予定)に基づく補助金額(万円)</t>
    </r>
    <rPh sb="1" eb="4">
      <t>ダイキギョウ</t>
    </rPh>
    <rPh sb="4" eb="6">
      <t>ジンザイ</t>
    </rPh>
    <rPh sb="10" eb="12">
      <t>セイヤク</t>
    </rPh>
    <rPh sb="12" eb="14">
      <t>ケンスウ</t>
    </rPh>
    <rPh sb="15" eb="17">
      <t>ヨテイ</t>
    </rPh>
    <rPh sb="19" eb="20">
      <t>モト</t>
    </rPh>
    <rPh sb="22" eb="24">
      <t>ホジョ</t>
    </rPh>
    <rPh sb="24" eb="26">
      <t>キンガク</t>
    </rPh>
    <rPh sb="27" eb="29">
      <t>マンエン</t>
    </rPh>
    <phoneticPr fontId="4"/>
  </si>
  <si>
    <r>
      <t>・</t>
    </r>
    <r>
      <rPr>
        <sz val="12"/>
        <color rgb="FFFF0000"/>
        <rFont val="游明朝 Demibold"/>
        <family val="1"/>
        <charset val="128"/>
      </rPr>
      <t>大企業人材</t>
    </r>
    <r>
      <rPr>
        <sz val="12"/>
        <color theme="1"/>
        <rFont val="游明朝 Demibold"/>
        <family val="1"/>
        <charset val="128"/>
      </rPr>
      <t>における成約件数(予定)に基づく１人当たり予定補助金額(万円)</t>
    </r>
    <rPh sb="1" eb="2">
      <t>ダイ</t>
    </rPh>
    <rPh sb="2" eb="4">
      <t>キギョウ</t>
    </rPh>
    <rPh sb="4" eb="6">
      <t>ジンザイ</t>
    </rPh>
    <rPh sb="10" eb="14">
      <t>セイヤクケンスウ</t>
    </rPh>
    <rPh sb="15" eb="17">
      <t>ヨテイ</t>
    </rPh>
    <rPh sb="19" eb="20">
      <t>モト</t>
    </rPh>
    <rPh sb="23" eb="24">
      <t>ヒト</t>
    </rPh>
    <rPh sb="24" eb="25">
      <t>ア</t>
    </rPh>
    <rPh sb="27" eb="33">
      <t>ヨテイホジョキンガク</t>
    </rPh>
    <rPh sb="34" eb="36">
      <t>マンエン</t>
    </rPh>
    <phoneticPr fontId="4"/>
  </si>
  <si>
    <r>
      <t>・</t>
    </r>
    <r>
      <rPr>
        <sz val="12"/>
        <color rgb="FFFF0000"/>
        <rFont val="游明朝 Demibold"/>
        <family val="1"/>
        <charset val="128"/>
      </rPr>
      <t>スタートアップ人材</t>
    </r>
    <r>
      <rPr>
        <sz val="12"/>
        <color theme="1"/>
        <rFont val="游明朝 Demibold"/>
        <family val="1"/>
        <charset val="128"/>
      </rPr>
      <t>における成約件数(人)</t>
    </r>
    <rPh sb="8" eb="10">
      <t>ジンザイ</t>
    </rPh>
    <rPh sb="14" eb="18">
      <t>セイヤクケンスウ</t>
    </rPh>
    <rPh sb="19" eb="20">
      <t>ヒト</t>
    </rPh>
    <phoneticPr fontId="4"/>
  </si>
  <si>
    <r>
      <t>・</t>
    </r>
    <r>
      <rPr>
        <sz val="12"/>
        <color rgb="FFFF0000"/>
        <rFont val="游明朝 Demibold"/>
        <family val="1"/>
        <charset val="128"/>
      </rPr>
      <t>スタートアップ人材</t>
    </r>
    <r>
      <rPr>
        <sz val="12"/>
        <color theme="1"/>
        <rFont val="游明朝 Demibold"/>
        <family val="1"/>
        <charset val="128"/>
      </rPr>
      <t>における成約件数(予定)に基づく補助金額(万円)</t>
    </r>
    <rPh sb="8" eb="10">
      <t>ジンザイ</t>
    </rPh>
    <rPh sb="14" eb="16">
      <t>セイヤク</t>
    </rPh>
    <rPh sb="16" eb="18">
      <t>ケンスウ</t>
    </rPh>
    <rPh sb="19" eb="21">
      <t>ヨテイ</t>
    </rPh>
    <rPh sb="23" eb="24">
      <t>モト</t>
    </rPh>
    <rPh sb="26" eb="28">
      <t>ホジョ</t>
    </rPh>
    <rPh sb="28" eb="30">
      <t>キンガク</t>
    </rPh>
    <rPh sb="31" eb="33">
      <t>マンエン</t>
    </rPh>
    <phoneticPr fontId="4"/>
  </si>
  <si>
    <r>
      <rPr>
        <sz val="12"/>
        <color rgb="FFFF0000"/>
        <rFont val="游明朝 Demibold"/>
        <family val="1"/>
        <charset val="128"/>
      </rPr>
      <t>・スタートアップ人材</t>
    </r>
    <r>
      <rPr>
        <sz val="12"/>
        <color theme="1"/>
        <rFont val="游明朝 Demibold"/>
        <family val="1"/>
        <charset val="128"/>
      </rPr>
      <t>における成約件数(予定)に基づく１人当たり予定補助金額(万円)</t>
    </r>
    <rPh sb="8" eb="10">
      <t>ジンザイ</t>
    </rPh>
    <rPh sb="14" eb="18">
      <t>セイヤクケンスウ</t>
    </rPh>
    <rPh sb="19" eb="21">
      <t>ヨテイ</t>
    </rPh>
    <rPh sb="23" eb="24">
      <t>モト</t>
    </rPh>
    <rPh sb="27" eb="28">
      <t>ヒト</t>
    </rPh>
    <rPh sb="28" eb="29">
      <t>ア</t>
    </rPh>
    <rPh sb="31" eb="37">
      <t>ヨテイホジョキンガク</t>
    </rPh>
    <rPh sb="38" eb="40">
      <t>マンエン</t>
    </rPh>
    <phoneticPr fontId="4"/>
  </si>
  <si>
    <t>その他のハイレベル人材</t>
  </si>
  <si>
    <t>その他のハイレベル人材の合計</t>
    <rPh sb="9" eb="11">
      <t>ジンザイ</t>
    </rPh>
    <rPh sb="12" eb="14">
      <t>ゴウケイ</t>
    </rPh>
    <phoneticPr fontId="4"/>
  </si>
  <si>
    <t>④その他のハイレベル人材
【令和４年度計画】</t>
    <rPh sb="10" eb="12">
      <t>ジンザイ</t>
    </rPh>
    <rPh sb="19" eb="21">
      <t>ケイカク</t>
    </rPh>
    <phoneticPr fontId="5"/>
  </si>
  <si>
    <t xml:space="preserve"> 理論年収500万円以上の人材</t>
    <rPh sb="1" eb="3">
      <t>リロン</t>
    </rPh>
    <rPh sb="3" eb="5">
      <t>ネンシュウ</t>
    </rPh>
    <rPh sb="8" eb="9">
      <t>マン</t>
    </rPh>
    <rPh sb="9" eb="10">
      <t>エン</t>
    </rPh>
    <rPh sb="10" eb="12">
      <t>イジョウ</t>
    </rPh>
    <rPh sb="13" eb="15">
      <t>ジンザイ</t>
    </rPh>
    <phoneticPr fontId="9"/>
  </si>
  <si>
    <t xml:space="preserve"> 理論年収500万円未満の人材</t>
    <rPh sb="1" eb="3">
      <t>リロン</t>
    </rPh>
    <rPh sb="3" eb="5">
      <t>ネンシュウ</t>
    </rPh>
    <rPh sb="8" eb="9">
      <t>マン</t>
    </rPh>
    <rPh sb="9" eb="10">
      <t>エン</t>
    </rPh>
    <rPh sb="10" eb="12">
      <t>ミマン</t>
    </rPh>
    <rPh sb="13" eb="15">
      <t>ジンザイ</t>
    </rPh>
    <phoneticPr fontId="9"/>
  </si>
  <si>
    <t xml:space="preserve"> 専従者</t>
    <rPh sb="1" eb="4">
      <t>センジュウシャ</t>
    </rPh>
    <phoneticPr fontId="5"/>
  </si>
  <si>
    <t xml:space="preserve"> 兼務者</t>
    <rPh sb="1" eb="3">
      <t>ケンム</t>
    </rPh>
    <rPh sb="3" eb="4">
      <t>シャ</t>
    </rPh>
    <phoneticPr fontId="5"/>
  </si>
  <si>
    <t xml:space="preserve"> ①DX人材</t>
    <rPh sb="4" eb="6">
      <t>ジンザイ</t>
    </rPh>
    <phoneticPr fontId="4"/>
  </si>
  <si>
    <t xml:space="preserve"> ②大企業人材</t>
    <rPh sb="2" eb="7">
      <t>ダイキギョウジンザイ</t>
    </rPh>
    <phoneticPr fontId="4"/>
  </si>
  <si>
    <t xml:space="preserve"> ③スタートアップ人材</t>
    <rPh sb="9" eb="11">
      <t>ジンザイ</t>
    </rPh>
    <phoneticPr fontId="4"/>
  </si>
  <si>
    <t xml:space="preserve"> ④その他のハイレベル人材</t>
    <rPh sb="11" eb="13">
      <t>ジンザイ</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</si>
  <si>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における成約件数(人)</t>
    </r>
    <rPh sb="10" eb="12">
      <t>ジンザイ</t>
    </rPh>
    <rPh sb="16" eb="20">
      <t>セイヤクケンスウ</t>
    </rPh>
    <rPh sb="21" eb="22">
      <t>ヒト</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</si>
  <si>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における成約件数(予定)に基づく補助金額(万円)</t>
    </r>
    <rPh sb="10" eb="12">
      <t>ジンザイ</t>
    </rPh>
    <rPh sb="16" eb="18">
      <t>セイヤク</t>
    </rPh>
    <rPh sb="18" eb="20">
      <t>ケンスウ</t>
    </rPh>
    <rPh sb="21" eb="23">
      <t>ヨテイ</t>
    </rPh>
    <rPh sb="25" eb="26">
      <t>モト</t>
    </rPh>
    <rPh sb="28" eb="30">
      <t>ホジョ</t>
    </rPh>
    <rPh sb="30" eb="32">
      <t>キンガク</t>
    </rPh>
    <rPh sb="33" eb="35">
      <t>マンエン</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</si>
  <si>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における成約件数(予定)に基づく１人当たり予定補助金額(万円)</t>
    </r>
    <rPh sb="10" eb="12">
      <t>ジンザイ</t>
    </rPh>
    <rPh sb="16" eb="20">
      <t>セイヤクケンスウ</t>
    </rPh>
    <rPh sb="21" eb="23">
      <t>ヨテイ</t>
    </rPh>
    <rPh sb="25" eb="26">
      <t>モト</t>
    </rPh>
    <rPh sb="29" eb="30">
      <t>ヒト</t>
    </rPh>
    <rPh sb="30" eb="31">
      <t>ア</t>
    </rPh>
    <rPh sb="33" eb="39">
      <t>ヨテイホジョキンガク</t>
    </rPh>
    <rPh sb="40" eb="42">
      <t>マンエン</t>
    </rPh>
    <phoneticPr fontId="4"/>
  </si>
  <si>
    <t>※令和４年度 先導的人材マッチング事業における本店の事業体制(専従者と兼務者の人数)が自動計算されます</t>
    <rPh sb="7" eb="12">
      <t>センドウテキジンザイ</t>
    </rPh>
    <rPh sb="17" eb="19">
      <t>ジギョウ</t>
    </rPh>
    <rPh sb="23" eb="25">
      <t>ホンテン</t>
    </rPh>
    <rPh sb="26" eb="28">
      <t>ジギョウ</t>
    </rPh>
    <rPh sb="28" eb="30">
      <t>タイセイ</t>
    </rPh>
    <rPh sb="31" eb="34">
      <t>センジュウシャ</t>
    </rPh>
    <rPh sb="35" eb="37">
      <t>ケンム</t>
    </rPh>
    <rPh sb="37" eb="38">
      <t>シャ</t>
    </rPh>
    <rPh sb="39" eb="40">
      <t>ニン</t>
    </rPh>
    <rPh sb="40" eb="41">
      <t>スウ</t>
    </rPh>
    <rPh sb="43" eb="45">
      <t>ジドウ</t>
    </rPh>
    <rPh sb="45" eb="47">
      <t>ケイサン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</si>
</sst>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quot;社&quot;"/>
    <numFmt numFmtId="178" formatCode="#,##0&quot;人&quot;"/>
    <numFmt numFmtId="179" formatCode="#,##0&quot;万&quot;&quot;円&quot;"/>
    <numFmt numFmtId="180" formatCode="0.0"/>
    <numFmt numFmtId="181" formatCode="0_);[Red]\(0\)"/>
  </numFmts>
  <fonts count="32"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明朝 Demibold"/>
      <family val="1"/>
      <charset val="128"/>
    </font>
    <font>
      <sz val="6"/>
      <name val="游ゴシック"/>
      <family val="2"/>
      <charset val="128"/>
      <scheme val="minor"/>
    </font>
    <font>
      <sz val="6"/>
      <name val="ＭＳ Ｐゴシック"/>
      <family val="3"/>
      <charset val="128"/>
    </font>
    <font>
      <sz val="11"/>
      <color theme="1"/>
      <name val="游明朝 Demibold"/>
      <family val="1"/>
      <charset val="128"/>
    </font>
    <font>
      <b/>
      <sz val="12"/>
      <color theme="1"/>
      <name val="游明朝 Demibold"/>
      <family val="1"/>
      <charset val="128"/>
    </font>
    <font>
      <sz val="12"/>
      <color theme="1"/>
      <name val="游明朝 Demibold"/>
      <family val="1"/>
      <charset val="128"/>
    </font>
    <font>
      <sz val="6"/>
      <name val="游ゴシック"/>
      <family val="3"/>
      <charset val="128"/>
    </font>
    <font>
      <sz val="11"/>
      <color theme="1"/>
      <name val="游ゴシック"/>
      <family val="3"/>
      <charset val="128"/>
    </font>
    <font>
      <sz val="11"/>
      <color rgb="FFC00000"/>
      <name val="游明朝 Demibold"/>
      <family val="1"/>
      <charset val="128"/>
    </font>
    <font>
      <b/>
      <sz val="10"/>
      <color theme="1"/>
      <name val="游明朝 Demibold"/>
      <family val="1"/>
      <charset val="128"/>
    </font>
    <font>
      <sz val="10"/>
      <color theme="1"/>
      <name val="游明朝 Demibold"/>
      <family val="1"/>
      <charset val="128"/>
    </font>
    <font>
      <sz val="12"/>
      <color theme="0"/>
      <name val="游明朝 Demibold"/>
      <family val="1"/>
      <charset val="128"/>
    </font>
    <font>
      <b/>
      <sz val="12"/>
      <color theme="0"/>
      <name val="游明朝 Demibold"/>
      <family val="1"/>
      <charset val="128"/>
    </font>
    <font>
      <sz val="12"/>
      <name val="游明朝 Demibold"/>
      <family val="1"/>
      <charset val="128"/>
    </font>
    <font>
      <sz val="12"/>
      <color rgb="FFC00000"/>
      <name val="游明朝 Demibold"/>
      <family val="1"/>
      <charset val="128"/>
    </font>
    <font>
      <b/>
      <sz val="11"/>
      <color rgb="FFFF0000"/>
      <name val="游明朝 Demibold"/>
      <family val="1"/>
      <charset val="128"/>
    </font>
    <font>
      <sz val="11"/>
      <color rgb="FFFF0000"/>
      <name val="游明朝 Demibold"/>
      <family val="1"/>
      <charset val="128"/>
    </font>
    <font>
      <sz val="11"/>
      <color theme="0" tint="-0.34998626667073579"/>
      <name val="游明朝 Demibold"/>
      <family val="1"/>
      <charset val="128"/>
    </font>
    <font>
      <sz val="10.5"/>
      <color indexed="81"/>
      <name val="游明朝 Demibold"/>
      <family val="1"/>
      <charset val="128"/>
    </font>
    <font>
      <b/>
      <sz val="12"/>
      <color rgb="FFFF0000"/>
      <name val="游明朝 Demibold"/>
      <family val="1"/>
      <charset val="128"/>
    </font>
    <font>
      <sz val="12"/>
      <color rgb="FFFF0000"/>
      <name val="游明朝 Demibold"/>
      <family val="1"/>
      <charset val="128"/>
    </font>
    <font>
      <b/>
      <sz val="11"/>
      <color theme="0"/>
      <name val="游明朝 Demibold"/>
      <family val="1"/>
      <charset val="128"/>
    </font>
    <font>
      <sz val="11"/>
      <color theme="0" tint="-0.249977111117893"/>
      <name val="游明朝 Demibold"/>
      <family val="1"/>
      <charset val="128"/>
    </font>
    <font>
      <b/>
      <u/>
      <sz val="14"/>
      <color rgb="FFFF0000"/>
      <name val="游明朝 Demibold"/>
      <family val="1"/>
      <charset val="128"/>
    </font>
    <font>
      <sz val="10.5"/>
      <color theme="1"/>
      <name val="游明朝 Demibold"/>
      <family val="1"/>
      <charset val="128"/>
    </font>
    <font>
      <sz val="12"/>
      <color theme="0" tint="-0.14999847407452621"/>
      <name val="游明朝 Demibold"/>
      <family val="1"/>
      <charset val="128"/>
    </font>
    <font>
      <sz val="12"/>
      <color theme="0" tint="-0.34998626667073579"/>
      <name val="游明朝 Demibold"/>
      <family val="1"/>
      <charset val="128"/>
    </font>
    <font>
      <sz val="12"/>
      <color theme="8" tint="-0.249977111117893"/>
      <name val="游明朝 Demibold"/>
      <family val="1"/>
      <charset val="128"/>
    </font>
    <font>
      <sz val="12"/>
      <color theme="5" tint="-0.249977111117893"/>
      <name val="游明朝 Demibold"/>
      <family val="1"/>
      <charset val="128"/>
    </font>
  </fonts>
  <fills count="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s>
  <borders count="133">
    <border>
      <left/>
      <right/>
      <top/>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right style="medium">
        <color rgb="FFC00000"/>
      </right>
      <top/>
      <bottom style="medium">
        <color rgb="FFC00000"/>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medium">
        <color theme="1"/>
      </bottom>
      <diagonal/>
    </border>
    <border>
      <left style="thin">
        <color theme="1"/>
      </left>
      <right/>
      <top style="thin">
        <color theme="1"/>
      </top>
      <bottom style="medium">
        <color theme="1"/>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right style="thin">
        <color theme="1"/>
      </right>
      <top/>
      <bottom style="thin">
        <color theme="1"/>
      </bottom>
      <diagonal/>
    </border>
    <border>
      <left/>
      <right style="thin">
        <color theme="1"/>
      </right>
      <top style="thin">
        <color theme="1"/>
      </top>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medium">
        <color theme="1"/>
      </bottom>
      <diagonal/>
    </border>
    <border>
      <left style="thin">
        <color indexed="64"/>
      </left>
      <right style="thin">
        <color indexed="64"/>
      </right>
      <top/>
      <bottom style="medium">
        <color theme="1"/>
      </bottom>
      <diagonal/>
    </border>
    <border>
      <left style="thin">
        <color indexed="64"/>
      </left>
      <right/>
      <top style="double">
        <color indexed="64"/>
      </top>
      <bottom style="medium">
        <color theme="1"/>
      </bottom>
      <diagonal/>
    </border>
    <border>
      <left/>
      <right/>
      <top style="double">
        <color indexed="64"/>
      </top>
      <bottom style="medium">
        <color theme="1"/>
      </bottom>
      <diagonal/>
    </border>
    <border>
      <left style="thin">
        <color theme="1"/>
      </left>
      <right style="thin">
        <color theme="1"/>
      </right>
      <top/>
      <bottom style="double">
        <color theme="1"/>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theme="1"/>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medium">
        <color indexed="64"/>
      </top>
      <bottom style="thin">
        <color theme="1"/>
      </bottom>
      <diagonal/>
    </border>
    <border>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medium">
        <color indexed="64"/>
      </top>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diagonal/>
    </border>
    <border>
      <left style="thin">
        <color theme="1"/>
      </left>
      <right style="medium">
        <color indexed="64"/>
      </right>
      <top style="thin">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thin">
        <color indexed="64"/>
      </bottom>
      <diagonal/>
    </border>
    <border>
      <left/>
      <right style="medium">
        <color indexed="64"/>
      </right>
      <top style="double">
        <color indexed="64"/>
      </top>
      <bottom style="medium">
        <color theme="1"/>
      </bottom>
      <diagonal/>
    </border>
    <border>
      <left style="thin">
        <color theme="1"/>
      </left>
      <right/>
      <top style="medium">
        <color indexed="64"/>
      </top>
      <bottom/>
      <diagonal/>
    </border>
    <border>
      <left style="medium">
        <color indexed="64"/>
      </left>
      <right/>
      <top style="thin">
        <color theme="1"/>
      </top>
      <bottom/>
      <diagonal/>
    </border>
    <border>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thin">
        <color theme="1"/>
      </right>
      <top style="thin">
        <color theme="1"/>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style="thin">
        <color theme="1"/>
      </right>
      <top style="double">
        <color theme="1"/>
      </top>
      <bottom style="thin">
        <color theme="1"/>
      </bottom>
      <diagonal/>
    </border>
    <border>
      <left style="thin">
        <color theme="1"/>
      </left>
      <right style="thin">
        <color theme="1"/>
      </right>
      <top style="double">
        <color theme="1"/>
      </top>
      <bottom style="thin">
        <color theme="1"/>
      </bottom>
      <diagonal/>
    </border>
    <border>
      <left style="thin">
        <color theme="1"/>
      </left>
      <right style="medium">
        <color theme="1"/>
      </right>
      <top/>
      <bottom style="thin">
        <color theme="1"/>
      </bottom>
      <diagonal/>
    </border>
    <border>
      <left style="thin">
        <color theme="1"/>
      </left>
      <right style="medium">
        <color theme="1"/>
      </right>
      <top style="medium">
        <color theme="1"/>
      </top>
      <bottom/>
      <diagonal/>
    </border>
    <border>
      <left style="thin">
        <color theme="1"/>
      </left>
      <right/>
      <top style="medium">
        <color theme="1"/>
      </top>
      <bottom style="thin">
        <color theme="1"/>
      </bottom>
      <diagonal/>
    </border>
    <border>
      <left style="medium">
        <color theme="1"/>
      </left>
      <right style="thin">
        <color theme="1"/>
      </right>
      <top/>
      <bottom style="double">
        <color theme="1"/>
      </bottom>
      <diagonal/>
    </border>
    <border>
      <left style="thin">
        <color theme="1"/>
      </left>
      <right style="thin">
        <color theme="1"/>
      </right>
      <top style="double">
        <color theme="1"/>
      </top>
      <bottom/>
      <diagonal/>
    </border>
    <border>
      <left style="medium">
        <color theme="1"/>
      </left>
      <right style="thin">
        <color theme="1"/>
      </right>
      <top style="double">
        <color theme="1"/>
      </top>
      <bottom/>
      <diagonal/>
    </border>
    <border>
      <left style="medium">
        <color theme="1"/>
      </left>
      <right style="thin">
        <color theme="1"/>
      </right>
      <top/>
      <bottom style="medium">
        <color theme="1"/>
      </bottom>
      <diagonal/>
    </border>
    <border>
      <left style="thin">
        <color theme="1"/>
      </left>
      <right style="medium">
        <color theme="1"/>
      </right>
      <top style="thin">
        <color theme="1"/>
      </top>
      <bottom/>
      <diagonal/>
    </border>
    <border>
      <left style="thin">
        <color theme="1"/>
      </left>
      <right style="medium">
        <color theme="1"/>
      </right>
      <top style="double">
        <color theme="1"/>
      </top>
      <bottom style="thin">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double">
        <color auto="1"/>
      </top>
      <bottom/>
      <diagonal/>
    </border>
    <border>
      <left style="thin">
        <color theme="1"/>
      </left>
      <right style="thin">
        <color theme="1"/>
      </right>
      <top style="double">
        <color auto="1"/>
      </top>
      <bottom/>
      <diagonal/>
    </border>
    <border>
      <left style="thin">
        <color theme="1"/>
      </left>
      <right/>
      <top style="double">
        <color auto="1"/>
      </top>
      <bottom style="thin">
        <color theme="1"/>
      </bottom>
      <diagonal/>
    </border>
    <border>
      <left/>
      <right style="thin">
        <color theme="1"/>
      </right>
      <top style="double">
        <color auto="1"/>
      </top>
      <bottom style="thin">
        <color theme="1"/>
      </bottom>
      <diagonal/>
    </border>
    <border>
      <left style="thin">
        <color theme="1"/>
      </left>
      <right style="thin">
        <color theme="1"/>
      </right>
      <top style="double">
        <color auto="1"/>
      </top>
      <bottom style="thin">
        <color theme="1"/>
      </bottom>
      <diagonal/>
    </border>
    <border>
      <left style="thin">
        <color theme="1"/>
      </left>
      <right style="medium">
        <color theme="1"/>
      </right>
      <top style="double">
        <color auto="1"/>
      </top>
      <bottom style="thin">
        <color theme="1"/>
      </bottom>
      <diagonal/>
    </border>
    <border>
      <left style="thin">
        <color theme="1"/>
      </left>
      <right/>
      <top style="thin">
        <color theme="1"/>
      </top>
      <bottom style="double">
        <color auto="1"/>
      </bottom>
      <diagonal/>
    </border>
    <border>
      <left/>
      <right style="thin">
        <color theme="1"/>
      </right>
      <top style="thin">
        <color theme="1"/>
      </top>
      <bottom style="double">
        <color auto="1"/>
      </bottom>
      <diagonal/>
    </border>
    <border>
      <left style="thin">
        <color theme="1"/>
      </left>
      <right style="thin">
        <color theme="1"/>
      </right>
      <top/>
      <bottom style="double">
        <color auto="1"/>
      </bottom>
      <diagonal/>
    </border>
    <border>
      <left style="medium">
        <color theme="1"/>
      </left>
      <right style="thin">
        <color theme="1"/>
      </right>
      <top/>
      <bottom style="double">
        <color auto="1"/>
      </bottom>
      <diagonal/>
    </border>
    <border>
      <left/>
      <right/>
      <top style="thin">
        <color theme="1"/>
      </top>
      <bottom/>
      <diagonal/>
    </border>
    <border>
      <left/>
      <right/>
      <top style="thin">
        <color theme="1"/>
      </top>
      <bottom style="medium">
        <color theme="1"/>
      </bottom>
      <diagonal/>
    </border>
    <border>
      <left/>
      <right/>
      <top style="thin">
        <color theme="1"/>
      </top>
      <bottom style="double">
        <color auto="1"/>
      </bottom>
      <diagonal/>
    </border>
    <border>
      <left/>
      <right/>
      <top style="double">
        <color auto="1"/>
      </top>
      <bottom style="thin">
        <color theme="1"/>
      </bottom>
      <diagonal/>
    </border>
    <border>
      <left/>
      <right/>
      <top style="double">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double">
        <color theme="1"/>
      </top>
      <bottom style="thin">
        <color theme="1"/>
      </bottom>
      <diagonal/>
    </border>
    <border>
      <left style="thin">
        <color theme="1"/>
      </left>
      <right style="thin">
        <color theme="1"/>
      </right>
      <top style="thin">
        <color theme="1"/>
      </top>
      <bottom style="double">
        <color theme="1"/>
      </bottom>
      <diagonal/>
    </border>
    <border>
      <left style="thin">
        <color indexed="64"/>
      </left>
      <right style="thin">
        <color indexed="64"/>
      </right>
      <top style="thin">
        <color indexed="64"/>
      </top>
      <bottom style="thin">
        <color indexed="64"/>
      </bottom>
      <diagonal/>
    </border>
    <border>
      <left/>
      <right style="medium">
        <color theme="1"/>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theme="1"/>
      </top>
      <bottom style="thin">
        <color indexed="64"/>
      </bottom>
      <diagonal/>
    </border>
    <border>
      <left style="medium">
        <color indexed="64"/>
      </left>
      <right style="thin">
        <color indexed="64"/>
      </right>
      <top style="thin">
        <color indexed="64"/>
      </top>
      <bottom style="thin">
        <color indexed="64"/>
      </bottom>
      <diagonal/>
    </border>
    <border>
      <left style="thin">
        <color theme="1"/>
      </left>
      <right/>
      <top/>
      <bottom/>
      <diagonal/>
    </border>
    <border>
      <left style="thin">
        <color theme="1"/>
      </left>
      <right/>
      <top/>
      <bottom style="thin">
        <color theme="1"/>
      </bottom>
      <diagonal/>
    </border>
    <border>
      <left/>
      <right style="thin">
        <color theme="1"/>
      </right>
      <top style="double">
        <color theme="1"/>
      </top>
      <bottom/>
      <diagonal/>
    </border>
    <border>
      <left style="thin">
        <color theme="1"/>
      </left>
      <right style="medium">
        <color theme="1"/>
      </right>
      <top style="double">
        <color theme="1"/>
      </top>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thin">
        <color theme="1"/>
      </left>
      <right style="medium">
        <color theme="1"/>
      </right>
      <top style="thin">
        <color theme="1"/>
      </top>
      <bottom style="double">
        <color theme="1"/>
      </bottom>
      <diagonal/>
    </border>
    <border>
      <left style="thin">
        <color theme="1"/>
      </left>
      <right/>
      <top/>
      <bottom style="double">
        <color theme="1"/>
      </bottom>
      <diagonal/>
    </border>
    <border>
      <left/>
      <right style="thin">
        <color theme="1"/>
      </right>
      <top/>
      <bottom style="double">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9" fontId="10" fillId="0" borderId="0" applyFont="0" applyFill="0" applyBorder="0" applyAlignment="0" applyProtection="0">
      <alignment vertical="center"/>
    </xf>
  </cellStyleXfs>
  <cellXfs count="297">
    <xf numFmtId="0" fontId="0" fillId="0" borderId="0" xfId="0">
      <alignment vertical="center"/>
    </xf>
    <xf numFmtId="0" fontId="6" fillId="0" borderId="0" xfId="2" applyFont="1">
      <alignment vertical="center"/>
    </xf>
    <xf numFmtId="0" fontId="7" fillId="0" borderId="0" xfId="2" applyFont="1">
      <alignment vertical="center"/>
    </xf>
    <xf numFmtId="0" fontId="8" fillId="0" borderId="0" xfId="2" applyFont="1">
      <alignment vertical="center"/>
    </xf>
    <xf numFmtId="0" fontId="8" fillId="0" borderId="0" xfId="2" applyFont="1" applyAlignment="1">
      <alignment horizontal="right" vertical="center"/>
    </xf>
    <xf numFmtId="9" fontId="8" fillId="3" borderId="2" xfId="1" applyFont="1" applyFill="1" applyBorder="1">
      <alignment vertical="center"/>
    </xf>
    <xf numFmtId="9" fontId="8" fillId="3" borderId="3" xfId="1" applyFont="1" applyFill="1" applyBorder="1">
      <alignment vertical="center"/>
    </xf>
    <xf numFmtId="9" fontId="8" fillId="3" borderId="4" xfId="1" applyFont="1" applyFill="1" applyBorder="1" applyAlignment="1">
      <alignment horizontal="right" vertical="center"/>
    </xf>
    <xf numFmtId="0" fontId="8" fillId="0" borderId="5" xfId="2" quotePrefix="1" applyFont="1" applyBorder="1">
      <alignment vertical="center"/>
    </xf>
    <xf numFmtId="0" fontId="11" fillId="0" borderId="0" xfId="2" applyFont="1">
      <alignment vertical="center"/>
    </xf>
    <xf numFmtId="0" fontId="6" fillId="6" borderId="6" xfId="2" applyFont="1" applyFill="1" applyBorder="1" applyAlignment="1">
      <alignment horizontal="center" vertical="center"/>
    </xf>
    <xf numFmtId="177" fontId="6" fillId="5" borderId="7" xfId="2" applyNumberFormat="1" applyFont="1" applyFill="1" applyBorder="1">
      <alignment vertical="center"/>
    </xf>
    <xf numFmtId="178" fontId="6" fillId="5" borderId="7" xfId="2" applyNumberFormat="1" applyFont="1" applyFill="1" applyBorder="1">
      <alignment vertical="center"/>
    </xf>
    <xf numFmtId="179" fontId="6" fillId="5" borderId="7" xfId="2" applyNumberFormat="1" applyFont="1" applyFill="1" applyBorder="1">
      <alignment vertical="center"/>
    </xf>
    <xf numFmtId="176" fontId="6" fillId="0" borderId="21" xfId="2" applyNumberFormat="1" applyFont="1" applyBorder="1" applyAlignment="1">
      <alignment horizontal="right" vertical="center"/>
    </xf>
    <xf numFmtId="179" fontId="6" fillId="5" borderId="22" xfId="2" applyNumberFormat="1" applyFont="1" applyFill="1" applyBorder="1">
      <alignment vertical="center"/>
    </xf>
    <xf numFmtId="0" fontId="6" fillId="0" borderId="0" xfId="4" applyFont="1">
      <alignment vertical="center"/>
    </xf>
    <xf numFmtId="0" fontId="8" fillId="0" borderId="0" xfId="4" applyFont="1">
      <alignment vertical="center"/>
    </xf>
    <xf numFmtId="0" fontId="6" fillId="0" borderId="0" xfId="4" applyFont="1" applyAlignment="1">
      <alignment horizontal="center" vertical="center"/>
    </xf>
    <xf numFmtId="0" fontId="7" fillId="0" borderId="0" xfId="4" applyFont="1">
      <alignment vertical="center"/>
    </xf>
    <xf numFmtId="0" fontId="8" fillId="0" borderId="0" xfId="4" applyFont="1" applyAlignment="1">
      <alignment horizontal="left" vertical="center"/>
    </xf>
    <xf numFmtId="180" fontId="8" fillId="3" borderId="1" xfId="4" applyNumberFormat="1" applyFont="1" applyFill="1" applyBorder="1">
      <alignment vertical="center"/>
    </xf>
    <xf numFmtId="176" fontId="8" fillId="2" borderId="6" xfId="4" applyNumberFormat="1" applyFont="1" applyFill="1" applyBorder="1" applyAlignment="1">
      <alignment horizontal="center" vertical="center"/>
    </xf>
    <xf numFmtId="176" fontId="8" fillId="0" borderId="6" xfId="4" applyNumberFormat="1" applyFont="1" applyBorder="1" applyAlignment="1">
      <alignment horizontal="right" vertical="center"/>
    </xf>
    <xf numFmtId="176" fontId="8" fillId="2" borderId="6" xfId="4" applyNumberFormat="1" applyFont="1" applyFill="1" applyBorder="1" applyAlignment="1">
      <alignment horizontal="right" vertical="center"/>
    </xf>
    <xf numFmtId="176" fontId="16" fillId="0" borderId="31" xfId="4" applyNumberFormat="1" applyFont="1" applyBorder="1" applyAlignment="1">
      <alignment horizontal="right" vertical="center"/>
    </xf>
    <xf numFmtId="176" fontId="16" fillId="0" borderId="35" xfId="4" applyNumberFormat="1" applyFont="1" applyBorder="1" applyAlignment="1">
      <alignment horizontal="right" vertical="center"/>
    </xf>
    <xf numFmtId="1" fontId="8" fillId="2" borderId="1" xfId="4" applyNumberFormat="1" applyFont="1" applyFill="1" applyBorder="1">
      <alignment vertical="center"/>
    </xf>
    <xf numFmtId="0" fontId="17" fillId="0" borderId="0" xfId="4" applyFont="1">
      <alignment vertical="center"/>
    </xf>
    <xf numFmtId="180" fontId="8" fillId="3" borderId="0" xfId="4" applyNumberFormat="1" applyFont="1" applyFill="1">
      <alignment vertical="center"/>
    </xf>
    <xf numFmtId="176" fontId="8" fillId="0" borderId="12" xfId="4" applyNumberFormat="1" applyFont="1" applyBorder="1" applyAlignment="1">
      <alignment horizontal="right" vertical="center"/>
    </xf>
    <xf numFmtId="0" fontId="6" fillId="0" borderId="0" xfId="4" applyFont="1">
      <alignment vertical="center"/>
    </xf>
    <xf numFmtId="0" fontId="8" fillId="0" borderId="12" xfId="4" applyFont="1" applyBorder="1" applyAlignment="1">
      <alignment vertical="center" wrapText="1"/>
    </xf>
    <xf numFmtId="0" fontId="8" fillId="0" borderId="6" xfId="4" applyFont="1" applyBorder="1" applyAlignment="1">
      <alignment horizontal="center" vertical="center" wrapText="1"/>
    </xf>
    <xf numFmtId="0" fontId="8" fillId="0" borderId="6" xfId="4" applyFont="1" applyBorder="1" applyAlignment="1">
      <alignment vertical="center" wrapText="1"/>
    </xf>
    <xf numFmtId="0" fontId="16" fillId="0" borderId="34" xfId="4" applyFont="1" applyBorder="1" applyAlignment="1">
      <alignment horizontal="center" vertical="center"/>
    </xf>
    <xf numFmtId="0" fontId="6" fillId="0" borderId="26" xfId="4" applyFont="1" applyBorder="1" applyAlignment="1">
      <alignment horizontal="center" vertical="center"/>
    </xf>
    <xf numFmtId="0" fontId="6" fillId="0" borderId="28" xfId="4" applyFont="1" applyBorder="1" applyAlignment="1">
      <alignment horizontal="center" vertical="center"/>
    </xf>
    <xf numFmtId="0" fontId="6" fillId="0" borderId="33" xfId="4" applyFont="1" applyBorder="1" applyAlignment="1">
      <alignment horizontal="center" vertical="center"/>
    </xf>
    <xf numFmtId="176" fontId="8" fillId="0" borderId="70" xfId="4" applyNumberFormat="1" applyFont="1" applyBorder="1" applyAlignment="1">
      <alignment horizontal="right" vertical="center"/>
    </xf>
    <xf numFmtId="0" fontId="6" fillId="0" borderId="0" xfId="4" applyFont="1">
      <alignment vertical="center"/>
    </xf>
    <xf numFmtId="0" fontId="8" fillId="0" borderId="6" xfId="4" applyFont="1" applyBorder="1" applyAlignment="1">
      <alignment horizontal="center" vertical="center" wrapText="1"/>
    </xf>
    <xf numFmtId="0" fontId="6" fillId="0" borderId="44" xfId="2" applyFont="1" applyBorder="1" applyAlignment="1">
      <alignment horizontal="center" vertical="center" wrapText="1"/>
    </xf>
    <xf numFmtId="38" fontId="8" fillId="0" borderId="52" xfId="2" applyNumberFormat="1" applyFont="1" applyBorder="1" applyAlignment="1">
      <alignment vertical="center" wrapText="1"/>
    </xf>
    <xf numFmtId="0" fontId="6" fillId="0" borderId="53" xfId="2" applyFont="1" applyBorder="1" applyAlignment="1">
      <alignment horizontal="center" vertical="center"/>
    </xf>
    <xf numFmtId="38" fontId="8" fillId="0" borderId="30" xfId="2" applyNumberFormat="1" applyFont="1" applyBorder="1" applyAlignment="1">
      <alignment vertical="center"/>
    </xf>
    <xf numFmtId="0" fontId="8" fillId="0" borderId="62" xfId="2" applyFont="1" applyBorder="1" applyAlignment="1">
      <alignment horizontal="center" vertical="center"/>
    </xf>
    <xf numFmtId="38" fontId="8" fillId="0" borderId="63" xfId="2" applyNumberFormat="1" applyFont="1" applyBorder="1" applyAlignment="1">
      <alignment vertical="center"/>
    </xf>
    <xf numFmtId="0" fontId="6" fillId="0" borderId="60" xfId="2" applyFont="1" applyBorder="1" applyAlignment="1">
      <alignment horizontal="center" vertical="center" wrapText="1"/>
    </xf>
    <xf numFmtId="38" fontId="8" fillId="0" borderId="40" xfId="2" applyNumberFormat="1" applyFont="1" applyBorder="1" applyAlignment="1">
      <alignment vertical="center" wrapText="1"/>
    </xf>
    <xf numFmtId="176" fontId="6" fillId="0" borderId="6" xfId="2" applyNumberFormat="1" applyFont="1" applyBorder="1" applyAlignment="1">
      <alignment vertical="center"/>
    </xf>
    <xf numFmtId="0" fontId="6" fillId="6" borderId="83" xfId="2" applyFont="1" applyFill="1" applyBorder="1" applyAlignment="1">
      <alignment horizontal="center" vertical="center"/>
    </xf>
    <xf numFmtId="176" fontId="8" fillId="0" borderId="6" xfId="4" applyNumberFormat="1" applyFont="1" applyBorder="1" applyAlignment="1">
      <alignment horizontal="right" vertical="center"/>
    </xf>
    <xf numFmtId="176" fontId="8" fillId="0" borderId="70" xfId="4" applyNumberFormat="1" applyFont="1" applyBorder="1" applyAlignment="1">
      <alignment horizontal="right" vertical="center"/>
    </xf>
    <xf numFmtId="176" fontId="8" fillId="2" borderId="6" xfId="4" applyNumberFormat="1" applyFont="1" applyFill="1" applyBorder="1" applyAlignment="1">
      <alignment horizontal="right" vertical="center"/>
    </xf>
    <xf numFmtId="0" fontId="6" fillId="0" borderId="0" xfId="4" applyFont="1">
      <alignment vertical="center"/>
    </xf>
    <xf numFmtId="0" fontId="18" fillId="0" borderId="0" xfId="2" applyFont="1">
      <alignment vertical="center"/>
    </xf>
    <xf numFmtId="179" fontId="6" fillId="5" borderId="88" xfId="2" applyNumberFormat="1" applyFont="1" applyFill="1" applyBorder="1">
      <alignment vertical="center"/>
    </xf>
    <xf numFmtId="176" fontId="6" fillId="0" borderId="12" xfId="2" applyNumberFormat="1" applyFont="1" applyBorder="1" applyAlignment="1">
      <alignment vertical="center"/>
    </xf>
    <xf numFmtId="178" fontId="6" fillId="5" borderId="95" xfId="2" applyNumberFormat="1" applyFont="1" applyFill="1" applyBorder="1">
      <alignment vertical="center"/>
    </xf>
    <xf numFmtId="176" fontId="6" fillId="0" borderId="87" xfId="2" applyNumberFormat="1" applyFont="1" applyBorder="1" applyAlignment="1">
      <alignment horizontal="right" vertical="center"/>
    </xf>
    <xf numFmtId="179" fontId="6" fillId="5" borderId="96" xfId="2" applyNumberFormat="1" applyFont="1" applyFill="1" applyBorder="1">
      <alignment vertical="center"/>
    </xf>
    <xf numFmtId="0" fontId="19" fillId="0" borderId="0" xfId="2" applyFont="1">
      <alignment vertical="center"/>
    </xf>
    <xf numFmtId="0" fontId="6" fillId="0" borderId="0" xfId="0" applyFont="1">
      <alignment vertical="center"/>
    </xf>
    <xf numFmtId="0" fontId="6" fillId="0" borderId="0" xfId="0" applyFont="1" applyAlignment="1">
      <alignment horizontal="right" vertical="center"/>
    </xf>
    <xf numFmtId="0" fontId="20" fillId="0" borderId="0" xfId="0" applyFont="1">
      <alignment vertical="center"/>
    </xf>
    <xf numFmtId="176" fontId="20" fillId="0" borderId="0" xfId="0" applyNumberFormat="1" applyFont="1">
      <alignment vertical="center"/>
    </xf>
    <xf numFmtId="0" fontId="6" fillId="0" borderId="0" xfId="0" applyFont="1" applyAlignment="1">
      <alignment horizontal="center" vertical="center"/>
    </xf>
    <xf numFmtId="0" fontId="3" fillId="0" borderId="0" xfId="2"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pplyAlignment="1">
      <alignment horizontal="center" vertical="center"/>
    </xf>
    <xf numFmtId="179" fontId="6" fillId="0" borderId="0" xfId="2" applyNumberFormat="1" applyFont="1" applyFill="1" applyBorder="1">
      <alignment vertical="center"/>
    </xf>
    <xf numFmtId="0" fontId="20" fillId="0" borderId="0" xfId="0" applyFont="1" applyFill="1" applyBorder="1">
      <alignment vertical="center"/>
    </xf>
    <xf numFmtId="176" fontId="20" fillId="0" borderId="0" xfId="0" applyNumberFormat="1" applyFont="1" applyFill="1" applyBorder="1">
      <alignment vertical="center"/>
    </xf>
    <xf numFmtId="176" fontId="6" fillId="0" borderId="0" xfId="0" applyNumberFormat="1" applyFont="1" applyFill="1" applyBorder="1">
      <alignment vertical="center"/>
    </xf>
    <xf numFmtId="38" fontId="12" fillId="0" borderId="0" xfId="3" applyFont="1" applyBorder="1" applyAlignment="1">
      <alignment horizontal="center" vertical="center" wrapText="1"/>
    </xf>
    <xf numFmtId="38" fontId="13" fillId="0" borderId="0" xfId="3" applyFont="1" applyBorder="1" applyAlignment="1">
      <alignment horizontal="center" vertical="center" wrapText="1"/>
    </xf>
    <xf numFmtId="176" fontId="6" fillId="0" borderId="0" xfId="2" applyNumberFormat="1" applyFont="1" applyBorder="1" applyAlignment="1">
      <alignment horizontal="right" vertical="center"/>
    </xf>
    <xf numFmtId="179" fontId="6" fillId="5" borderId="104" xfId="2" applyNumberFormat="1" applyFont="1" applyFill="1" applyBorder="1">
      <alignment vertical="center"/>
    </xf>
    <xf numFmtId="0" fontId="6" fillId="0" borderId="0" xfId="2" applyFont="1" applyFill="1" applyBorder="1" applyAlignment="1">
      <alignment horizontal="left" vertical="center"/>
    </xf>
    <xf numFmtId="0" fontId="3" fillId="0" borderId="0" xfId="2" applyFont="1" applyFill="1" applyBorder="1" applyAlignment="1">
      <alignment horizontal="center" vertical="center"/>
    </xf>
    <xf numFmtId="176" fontId="6" fillId="0" borderId="6" xfId="2" applyNumberFormat="1" applyFont="1" applyBorder="1" applyAlignment="1">
      <alignment horizontal="right" vertical="center"/>
    </xf>
    <xf numFmtId="38" fontId="13" fillId="0" borderId="0" xfId="3" applyFont="1" applyBorder="1" applyAlignment="1">
      <alignment horizontal="center" vertical="center"/>
    </xf>
    <xf numFmtId="176" fontId="6" fillId="3" borderId="6" xfId="2" applyNumberFormat="1" applyFont="1" applyFill="1" applyBorder="1" applyAlignment="1">
      <alignment horizontal="right" vertical="center"/>
    </xf>
    <xf numFmtId="176" fontId="6" fillId="0" borderId="12" xfId="2" applyNumberFormat="1" applyFont="1" applyBorder="1" applyAlignment="1">
      <alignment horizontal="right" vertical="center"/>
    </xf>
    <xf numFmtId="179" fontId="6" fillId="5" borderId="95" xfId="2" applyNumberFormat="1" applyFont="1" applyFill="1" applyBorder="1">
      <alignment vertical="center"/>
    </xf>
    <xf numFmtId="0" fontId="8" fillId="0" borderId="0" xfId="2" applyFont="1" applyAlignment="1">
      <alignment horizontal="center" vertical="center"/>
    </xf>
    <xf numFmtId="176" fontId="6" fillId="3" borderId="100" xfId="2" applyNumberFormat="1" applyFont="1" applyFill="1" applyBorder="1" applyAlignment="1">
      <alignment horizontal="right" vertical="center"/>
    </xf>
    <xf numFmtId="176" fontId="6" fillId="0" borderId="92" xfId="2" applyNumberFormat="1" applyFont="1" applyBorder="1" applyAlignment="1">
      <alignment horizontal="right" vertical="center"/>
    </xf>
    <xf numFmtId="176" fontId="6" fillId="2" borderId="6" xfId="2" applyNumberFormat="1" applyFont="1" applyFill="1" applyBorder="1" applyAlignment="1" applyProtection="1">
      <alignment horizontal="right" vertical="center"/>
      <protection locked="0"/>
    </xf>
    <xf numFmtId="176" fontId="6" fillId="2" borderId="103" xfId="2" applyNumberFormat="1" applyFont="1" applyFill="1" applyBorder="1" applyAlignment="1" applyProtection="1">
      <alignment horizontal="right" vertical="center"/>
      <protection locked="0"/>
    </xf>
    <xf numFmtId="176" fontId="6" fillId="2" borderId="15" xfId="2" applyNumberFormat="1" applyFont="1" applyFill="1" applyBorder="1" applyAlignment="1" applyProtection="1">
      <alignment horizontal="right" vertical="center"/>
      <protection locked="0"/>
    </xf>
    <xf numFmtId="181" fontId="6" fillId="2" borderId="38" xfId="2" applyNumberFormat="1" applyFont="1" applyFill="1" applyBorder="1" applyAlignment="1" applyProtection="1">
      <alignment horizontal="right" vertical="center"/>
      <protection locked="0"/>
    </xf>
    <xf numFmtId="181" fontId="6" fillId="2" borderId="6" xfId="2" applyNumberFormat="1" applyFont="1" applyFill="1" applyBorder="1" applyAlignment="1" applyProtection="1">
      <alignment horizontal="right" vertical="center"/>
      <protection locked="0"/>
    </xf>
    <xf numFmtId="0" fontId="22" fillId="0" borderId="0" xfId="4" applyFont="1">
      <alignment vertical="center"/>
    </xf>
    <xf numFmtId="0" fontId="24" fillId="4" borderId="90" xfId="2" applyFont="1" applyFill="1" applyBorder="1" applyAlignment="1">
      <alignment horizontal="center" vertical="center"/>
    </xf>
    <xf numFmtId="0" fontId="25" fillId="0" borderId="0" xfId="0" applyFont="1">
      <alignment vertical="center"/>
    </xf>
    <xf numFmtId="0" fontId="8" fillId="0" borderId="0" xfId="0" applyFont="1">
      <alignment vertical="center"/>
    </xf>
    <xf numFmtId="0" fontId="26" fillId="0" borderId="0" xfId="2" applyFont="1" applyAlignment="1">
      <alignment horizontal="left" vertical="center"/>
    </xf>
    <xf numFmtId="176" fontId="8" fillId="0" borderId="6" xfId="4" applyNumberFormat="1" applyFont="1" applyBorder="1" applyAlignment="1">
      <alignment horizontal="right" vertical="center"/>
    </xf>
    <xf numFmtId="176" fontId="8" fillId="0" borderId="70" xfId="4" applyNumberFormat="1" applyFont="1" applyBorder="1" applyAlignment="1">
      <alignment horizontal="right" vertical="center"/>
    </xf>
    <xf numFmtId="176" fontId="8" fillId="2" borderId="6" xfId="4" applyNumberFormat="1" applyFont="1" applyFill="1" applyBorder="1" applyAlignment="1">
      <alignment horizontal="right" vertical="center"/>
    </xf>
    <xf numFmtId="0" fontId="6" fillId="0" borderId="0" xfId="4" applyFont="1">
      <alignment vertical="center"/>
    </xf>
    <xf numFmtId="176" fontId="8" fillId="0" borderId="6" xfId="4" applyNumberFormat="1" applyFont="1" applyBorder="1" applyAlignment="1">
      <alignment horizontal="right" vertical="center"/>
    </xf>
    <xf numFmtId="0" fontId="27" fillId="0" borderId="0" xfId="2" applyFont="1">
      <alignment vertical="center"/>
    </xf>
    <xf numFmtId="0" fontId="6" fillId="8" borderId="117" xfId="2" applyFont="1" applyFill="1" applyBorder="1" applyAlignment="1">
      <alignment horizontal="center" vertical="center"/>
    </xf>
    <xf numFmtId="0" fontId="6" fillId="6" borderId="117" xfId="2" applyFont="1" applyFill="1" applyBorder="1" applyAlignment="1">
      <alignment horizontal="center" vertical="center"/>
    </xf>
    <xf numFmtId="0" fontId="24" fillId="4" borderId="121" xfId="2" applyFont="1" applyFill="1" applyBorder="1" applyAlignment="1">
      <alignment horizontal="center" vertical="center"/>
    </xf>
    <xf numFmtId="0" fontId="6" fillId="8" borderId="122" xfId="2" applyFont="1" applyFill="1" applyBorder="1" applyAlignment="1">
      <alignment horizontal="center" vertical="center"/>
    </xf>
    <xf numFmtId="181" fontId="6" fillId="2" borderId="14" xfId="2" applyNumberFormat="1" applyFont="1" applyFill="1" applyBorder="1" applyAlignment="1" applyProtection="1">
      <alignment horizontal="right" vertical="center"/>
      <protection locked="0"/>
    </xf>
    <xf numFmtId="181" fontId="6" fillId="2" borderId="87" xfId="2" applyNumberFormat="1" applyFont="1" applyFill="1" applyBorder="1" applyAlignment="1" applyProtection="1">
      <alignment horizontal="right" vertical="center"/>
      <protection locked="0"/>
    </xf>
    <xf numFmtId="179" fontId="6" fillId="5" borderId="126" xfId="2" applyNumberFormat="1" applyFont="1" applyFill="1" applyBorder="1">
      <alignment vertical="center"/>
    </xf>
    <xf numFmtId="181" fontId="6" fillId="3" borderId="6" xfId="2" applyNumberFormat="1" applyFont="1" applyFill="1" applyBorder="1" applyAlignment="1" applyProtection="1">
      <alignment horizontal="right" vertical="center"/>
      <protection locked="0"/>
    </xf>
    <xf numFmtId="179" fontId="6" fillId="5" borderId="130" xfId="2" applyNumberFormat="1" applyFont="1" applyFill="1" applyBorder="1">
      <alignment vertical="center"/>
    </xf>
    <xf numFmtId="0" fontId="6" fillId="0" borderId="0" xfId="2" applyFont="1" applyFill="1">
      <alignment vertical="center"/>
    </xf>
    <xf numFmtId="9" fontId="8" fillId="0" borderId="0" xfId="1" applyFont="1" applyFill="1" applyBorder="1">
      <alignment vertical="center"/>
    </xf>
    <xf numFmtId="9" fontId="8" fillId="0" borderId="0" xfId="1" applyFont="1" applyFill="1" applyBorder="1" applyAlignment="1">
      <alignment horizontal="right" vertical="center"/>
    </xf>
    <xf numFmtId="0" fontId="8" fillId="0" borderId="0" xfId="2" quotePrefix="1" applyFont="1" applyFill="1" applyBorder="1">
      <alignment vertical="center"/>
    </xf>
    <xf numFmtId="0" fontId="8" fillId="0" borderId="0" xfId="2" applyFont="1" applyAlignment="1">
      <alignment horizontal="left" vertical="center"/>
    </xf>
    <xf numFmtId="0" fontId="23" fillId="0" borderId="0" xfId="2" applyFont="1">
      <alignment vertical="center"/>
    </xf>
    <xf numFmtId="0" fontId="22" fillId="0" borderId="0" xfId="2" applyFont="1">
      <alignment vertical="center"/>
    </xf>
    <xf numFmtId="0" fontId="23" fillId="0" borderId="0" xfId="0" applyFont="1">
      <alignment vertical="center"/>
    </xf>
    <xf numFmtId="0" fontId="8" fillId="0" borderId="0" xfId="0" applyFont="1" applyAlignment="1">
      <alignment horizontal="right"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20" fillId="0" borderId="0" xfId="0" applyFont="1" applyAlignment="1">
      <alignment vertical="center" wrapText="1"/>
    </xf>
    <xf numFmtId="0" fontId="8" fillId="2" borderId="1" xfId="2" applyFont="1" applyFill="1" applyBorder="1" applyAlignment="1" applyProtection="1">
      <alignment horizontal="right" vertical="center" indent="1"/>
      <protection locked="0"/>
    </xf>
    <xf numFmtId="0" fontId="8" fillId="3" borderId="1" xfId="2" applyFont="1" applyFill="1" applyBorder="1" applyAlignment="1">
      <alignment horizontal="right" vertical="center" indent="1"/>
    </xf>
    <xf numFmtId="176" fontId="8" fillId="2" borderId="61" xfId="5" applyNumberFormat="1" applyFont="1" applyFill="1" applyBorder="1" applyAlignment="1">
      <alignment horizontal="right" vertical="center"/>
    </xf>
    <xf numFmtId="176" fontId="8" fillId="2" borderId="50" xfId="5" applyNumberFormat="1" applyFont="1" applyFill="1" applyBorder="1" applyAlignment="1">
      <alignment horizontal="right" vertical="center"/>
    </xf>
    <xf numFmtId="176" fontId="8" fillId="2" borderId="54" xfId="5" applyNumberFormat="1" applyFont="1" applyFill="1" applyBorder="1" applyAlignment="1">
      <alignment horizontal="right" vertical="center"/>
    </xf>
    <xf numFmtId="176" fontId="8" fillId="2" borderId="46" xfId="5" applyNumberFormat="1" applyFont="1" applyFill="1" applyBorder="1" applyAlignment="1">
      <alignment horizontal="right" vertical="center"/>
    </xf>
    <xf numFmtId="176" fontId="8" fillId="2" borderId="47" xfId="5" applyNumberFormat="1" applyFont="1" applyFill="1" applyBorder="1" applyAlignment="1">
      <alignment horizontal="right" vertical="center"/>
    </xf>
    <xf numFmtId="176" fontId="8" fillId="2" borderId="48" xfId="5" applyNumberFormat="1" applyFont="1" applyFill="1" applyBorder="1" applyAlignment="1">
      <alignment horizontal="right" vertical="center"/>
    </xf>
    <xf numFmtId="176" fontId="8" fillId="2" borderId="32" xfId="5" applyNumberFormat="1" applyFont="1" applyFill="1" applyBorder="1" applyAlignment="1">
      <alignment horizontal="right" vertical="center"/>
    </xf>
    <xf numFmtId="176" fontId="8" fillId="2" borderId="33" xfId="5" applyNumberFormat="1" applyFont="1" applyFill="1" applyBorder="1" applyAlignment="1">
      <alignment horizontal="right" vertical="center"/>
    </xf>
    <xf numFmtId="176" fontId="8" fillId="2" borderId="49" xfId="5" applyNumberFormat="1" applyFont="1" applyFill="1" applyBorder="1" applyAlignment="1">
      <alignment horizontal="right" vertical="center"/>
    </xf>
    <xf numFmtId="176" fontId="8" fillId="0" borderId="64" xfId="5" applyNumberFormat="1" applyFont="1" applyBorder="1" applyAlignment="1">
      <alignment horizontal="right" vertical="center"/>
    </xf>
    <xf numFmtId="176" fontId="8" fillId="0" borderId="65" xfId="5" applyNumberFormat="1" applyFont="1" applyBorder="1" applyAlignment="1">
      <alignment horizontal="right" vertical="center"/>
    </xf>
    <xf numFmtId="176" fontId="8" fillId="0" borderId="63" xfId="5" applyNumberFormat="1" applyFont="1" applyBorder="1" applyAlignment="1">
      <alignment horizontal="right" vertical="center"/>
    </xf>
    <xf numFmtId="176" fontId="8" fillId="0" borderId="66" xfId="5" applyNumberFormat="1" applyFont="1" applyBorder="1" applyAlignment="1">
      <alignment horizontal="right" vertical="center"/>
    </xf>
    <xf numFmtId="176" fontId="8" fillId="2" borderId="45" xfId="5" applyNumberFormat="1" applyFont="1" applyFill="1" applyBorder="1" applyAlignment="1">
      <alignment horizontal="right" vertical="center"/>
    </xf>
    <xf numFmtId="176" fontId="8" fillId="2" borderId="30" xfId="5" applyNumberFormat="1" applyFont="1" applyFill="1" applyBorder="1" applyAlignment="1">
      <alignment horizontal="right" vertical="center"/>
    </xf>
    <xf numFmtId="0" fontId="8" fillId="0" borderId="67" xfId="2" applyFont="1" applyBorder="1" applyAlignment="1">
      <alignment vertical="center" textRotation="255"/>
    </xf>
    <xf numFmtId="0" fontId="8" fillId="0" borderId="39" xfId="2" applyFont="1" applyBorder="1" applyAlignment="1">
      <alignment vertical="center" textRotation="255"/>
    </xf>
    <xf numFmtId="0" fontId="8" fillId="0" borderId="60" xfId="2" applyFont="1" applyBorder="1" applyAlignment="1">
      <alignment vertical="center" textRotation="255"/>
    </xf>
    <xf numFmtId="176" fontId="8" fillId="2" borderId="51" xfId="5" applyNumberFormat="1" applyFont="1" applyFill="1" applyBorder="1" applyAlignment="1">
      <alignment horizontal="right" vertical="center"/>
    </xf>
    <xf numFmtId="0" fontId="6" fillId="0" borderId="0" xfId="4" applyFont="1">
      <alignment vertical="center"/>
    </xf>
    <xf numFmtId="0" fontId="3" fillId="0" borderId="0" xfId="4" applyFont="1" applyAlignment="1">
      <alignment horizontal="center" vertical="center"/>
    </xf>
    <xf numFmtId="0" fontId="14" fillId="7" borderId="58" xfId="4" applyFont="1" applyFill="1" applyBorder="1" applyAlignment="1">
      <alignment horizontal="center" vertical="center" wrapText="1"/>
    </xf>
    <xf numFmtId="0" fontId="14" fillId="7" borderId="68" xfId="4" applyFont="1" applyFill="1" applyBorder="1" applyAlignment="1">
      <alignment horizontal="center" vertical="center" wrapText="1"/>
    </xf>
    <xf numFmtId="0" fontId="8" fillId="2" borderId="12" xfId="4" applyFont="1" applyFill="1" applyBorder="1" applyAlignment="1">
      <alignment horizontal="center" vertical="center"/>
    </xf>
    <xf numFmtId="0" fontId="8" fillId="2" borderId="69" xfId="4" applyFont="1" applyFill="1" applyBorder="1" applyAlignment="1">
      <alignment horizontal="center" vertical="center"/>
    </xf>
    <xf numFmtId="0" fontId="8" fillId="0" borderId="58" xfId="4" applyFont="1" applyBorder="1" applyAlignment="1">
      <alignment horizontal="center" vertical="center" wrapText="1"/>
    </xf>
    <xf numFmtId="0" fontId="8" fillId="0" borderId="6" xfId="4" applyFont="1" applyBorder="1" applyAlignment="1">
      <alignment horizontal="center" vertical="center" wrapText="1"/>
    </xf>
    <xf numFmtId="0" fontId="8" fillId="0" borderId="58" xfId="4" applyFont="1" applyBorder="1" applyAlignment="1">
      <alignment horizontal="center" vertical="center"/>
    </xf>
    <xf numFmtId="0" fontId="8" fillId="0" borderId="6" xfId="4" applyFont="1" applyBorder="1" applyAlignment="1">
      <alignment horizontal="center" vertical="center"/>
    </xf>
    <xf numFmtId="0" fontId="14" fillId="7" borderId="67" xfId="4" applyFont="1" applyFill="1" applyBorder="1" applyAlignment="1">
      <alignment horizontal="center" vertical="center"/>
    </xf>
    <xf numFmtId="0" fontId="14" fillId="7" borderId="56" xfId="4" applyFont="1" applyFill="1" applyBorder="1" applyAlignment="1">
      <alignment horizontal="center" vertical="center"/>
    </xf>
    <xf numFmtId="0" fontId="14" fillId="7" borderId="39" xfId="4" applyFont="1" applyFill="1" applyBorder="1" applyAlignment="1">
      <alignment horizontal="center" vertical="center"/>
    </xf>
    <xf numFmtId="0" fontId="14" fillId="7" borderId="23" xfId="4" applyFont="1" applyFill="1" applyBorder="1" applyAlignment="1">
      <alignment horizontal="center" vertical="center"/>
    </xf>
    <xf numFmtId="0" fontId="14" fillId="7" borderId="57" xfId="4" applyFont="1" applyFill="1" applyBorder="1" applyAlignment="1">
      <alignment horizontal="center" vertical="center" wrapText="1"/>
    </xf>
    <xf numFmtId="0" fontId="14" fillId="7" borderId="14" xfId="4" applyFont="1" applyFill="1" applyBorder="1" applyAlignment="1">
      <alignment horizontal="center" vertical="center"/>
    </xf>
    <xf numFmtId="0" fontId="8" fillId="0" borderId="41" xfId="4" applyFont="1" applyBorder="1" applyAlignment="1">
      <alignment horizontal="center" vertical="center" wrapText="1"/>
    </xf>
    <xf numFmtId="0" fontId="8" fillId="0" borderId="42" xfId="4" applyFont="1" applyBorder="1" applyAlignment="1">
      <alignment horizontal="center" vertical="center" wrapText="1"/>
    </xf>
    <xf numFmtId="0" fontId="8" fillId="0" borderId="43" xfId="4" applyFont="1" applyBorder="1" applyAlignment="1">
      <alignment horizontal="center" vertical="center" wrapText="1"/>
    </xf>
    <xf numFmtId="0" fontId="6" fillId="0" borderId="56" xfId="4" applyFont="1" applyBorder="1" applyAlignment="1">
      <alignment horizontal="center" vertical="center"/>
    </xf>
    <xf numFmtId="0" fontId="6" fillId="0" borderId="23" xfId="4" applyFont="1" applyBorder="1" applyAlignment="1">
      <alignment horizontal="center" vertical="center"/>
    </xf>
    <xf numFmtId="0" fontId="6" fillId="0" borderId="24" xfId="4" applyFont="1" applyBorder="1" applyAlignment="1">
      <alignment horizontal="center" vertical="center"/>
    </xf>
    <xf numFmtId="176" fontId="8" fillId="0" borderId="57" xfId="4" applyNumberFormat="1" applyFont="1" applyBorder="1" applyAlignment="1">
      <alignment horizontal="right" vertical="center"/>
    </xf>
    <xf numFmtId="176" fontId="8" fillId="0" borderId="14" xfId="4" applyNumberFormat="1" applyFont="1" applyBorder="1" applyAlignment="1">
      <alignment horizontal="right" vertical="center"/>
    </xf>
    <xf numFmtId="176" fontId="8" fillId="0" borderId="15" xfId="4" applyNumberFormat="1" applyFont="1" applyBorder="1" applyAlignment="1">
      <alignment horizontal="right" vertical="center"/>
    </xf>
    <xf numFmtId="176" fontId="8" fillId="0" borderId="6" xfId="4" applyNumberFormat="1" applyFont="1" applyBorder="1" applyAlignment="1">
      <alignment horizontal="center" vertical="center"/>
    </xf>
    <xf numFmtId="176" fontId="8" fillId="0" borderId="6" xfId="4" applyNumberFormat="1" applyFont="1" applyBorder="1" applyAlignment="1">
      <alignment horizontal="right" vertical="center"/>
    </xf>
    <xf numFmtId="176" fontId="8" fillId="0" borderId="70" xfId="4" applyNumberFormat="1" applyFont="1" applyBorder="1" applyAlignment="1">
      <alignment horizontal="right" vertical="center"/>
    </xf>
    <xf numFmtId="176" fontId="8" fillId="2" borderId="6" xfId="4" applyNumberFormat="1" applyFont="1" applyFill="1" applyBorder="1">
      <alignment vertical="center"/>
    </xf>
    <xf numFmtId="176" fontId="8" fillId="2" borderId="6" xfId="4" applyNumberFormat="1" applyFont="1" applyFill="1" applyBorder="1" applyAlignment="1">
      <alignment horizontal="right" vertical="center"/>
    </xf>
    <xf numFmtId="176" fontId="8" fillId="2" borderId="70" xfId="4" applyNumberFormat="1" applyFont="1" applyFill="1" applyBorder="1" applyAlignment="1">
      <alignment horizontal="right" vertical="center"/>
    </xf>
    <xf numFmtId="176" fontId="16" fillId="2" borderId="16" xfId="4" applyNumberFormat="1" applyFont="1" applyFill="1" applyBorder="1">
      <alignment vertical="center"/>
    </xf>
    <xf numFmtId="176" fontId="16" fillId="2" borderId="26" xfId="4" applyNumberFormat="1" applyFont="1" applyFill="1" applyBorder="1">
      <alignment vertical="center"/>
    </xf>
    <xf numFmtId="176" fontId="16" fillId="2" borderId="16" xfId="4" applyNumberFormat="1" applyFont="1" applyFill="1" applyBorder="1" applyAlignment="1">
      <alignment horizontal="right" vertical="center"/>
    </xf>
    <xf numFmtId="176" fontId="16" fillId="2" borderId="26" xfId="4" applyNumberFormat="1" applyFont="1" applyFill="1" applyBorder="1" applyAlignment="1">
      <alignment horizontal="right" vertical="center"/>
    </xf>
    <xf numFmtId="176" fontId="16" fillId="2" borderId="71" xfId="4" applyNumberFormat="1" applyFont="1" applyFill="1" applyBorder="1" applyAlignment="1">
      <alignment horizontal="right" vertical="center"/>
    </xf>
    <xf numFmtId="176" fontId="16" fillId="2" borderId="27" xfId="4" applyNumberFormat="1" applyFont="1" applyFill="1" applyBorder="1">
      <alignment vertical="center"/>
    </xf>
    <xf numFmtId="176" fontId="16" fillId="2" borderId="28" xfId="4" applyNumberFormat="1" applyFont="1" applyFill="1" applyBorder="1">
      <alignment vertical="center"/>
    </xf>
    <xf numFmtId="176" fontId="16" fillId="2" borderId="29" xfId="4" applyNumberFormat="1" applyFont="1" applyFill="1" applyBorder="1" applyAlignment="1">
      <alignment horizontal="right" vertical="center"/>
    </xf>
    <xf numFmtId="176" fontId="16" fillId="2" borderId="28" xfId="4" applyNumberFormat="1" applyFont="1" applyFill="1" applyBorder="1" applyAlignment="1">
      <alignment horizontal="right" vertical="center"/>
    </xf>
    <xf numFmtId="176" fontId="16" fillId="2" borderId="72" xfId="4" applyNumberFormat="1" applyFont="1" applyFill="1" applyBorder="1" applyAlignment="1">
      <alignment horizontal="right" vertical="center"/>
    </xf>
    <xf numFmtId="176" fontId="16" fillId="2" borderId="32" xfId="4" applyNumberFormat="1" applyFont="1" applyFill="1" applyBorder="1">
      <alignment vertical="center"/>
    </xf>
    <xf numFmtId="176" fontId="16" fillId="2" borderId="33" xfId="4" applyNumberFormat="1" applyFont="1" applyFill="1" applyBorder="1">
      <alignment vertical="center"/>
    </xf>
    <xf numFmtId="176" fontId="16" fillId="2" borderId="32" xfId="4" applyNumberFormat="1" applyFont="1" applyFill="1" applyBorder="1" applyAlignment="1">
      <alignment horizontal="right" vertical="center"/>
    </xf>
    <xf numFmtId="176" fontId="16" fillId="2" borderId="33" xfId="4" applyNumberFormat="1" applyFont="1" applyFill="1" applyBorder="1" applyAlignment="1">
      <alignment horizontal="right" vertical="center"/>
    </xf>
    <xf numFmtId="176" fontId="16" fillId="2" borderId="49" xfId="4" applyNumberFormat="1" applyFont="1" applyFill="1" applyBorder="1" applyAlignment="1">
      <alignment horizontal="right" vertical="center"/>
    </xf>
    <xf numFmtId="176" fontId="16" fillId="0" borderId="36" xfId="4" applyNumberFormat="1" applyFont="1" applyBorder="1" applyAlignment="1">
      <alignment horizontal="right" vertical="center"/>
    </xf>
    <xf numFmtId="176" fontId="16" fillId="0" borderId="37" xfId="4" applyNumberFormat="1" applyFont="1" applyBorder="1" applyAlignment="1">
      <alignment horizontal="right" vertical="center"/>
    </xf>
    <xf numFmtId="176" fontId="16" fillId="0" borderId="34" xfId="4" applyNumberFormat="1" applyFont="1" applyBorder="1" applyAlignment="1">
      <alignment horizontal="right" vertical="center"/>
    </xf>
    <xf numFmtId="176" fontId="16" fillId="0" borderId="73" xfId="4" applyNumberFormat="1" applyFont="1" applyBorder="1" applyAlignment="1">
      <alignment horizontal="right" vertical="center"/>
    </xf>
    <xf numFmtId="0" fontId="14" fillId="7" borderId="74" xfId="4" applyFont="1" applyFill="1" applyBorder="1" applyAlignment="1">
      <alignment horizontal="center" vertical="center" wrapText="1"/>
    </xf>
    <xf numFmtId="0" fontId="14" fillId="7" borderId="59" xfId="4" applyFont="1" applyFill="1" applyBorder="1" applyAlignment="1">
      <alignment horizontal="center" vertical="center" wrapText="1"/>
    </xf>
    <xf numFmtId="0" fontId="14" fillId="7" borderId="55" xfId="4" applyFont="1" applyFill="1" applyBorder="1" applyAlignment="1">
      <alignment horizontal="center" vertical="center" wrapText="1"/>
    </xf>
    <xf numFmtId="0" fontId="8" fillId="2" borderId="6" xfId="4" applyFont="1" applyFill="1" applyBorder="1" applyAlignment="1">
      <alignment horizontal="center" vertical="center"/>
    </xf>
    <xf numFmtId="0" fontId="8" fillId="2" borderId="16" xfId="4" applyFont="1" applyFill="1" applyBorder="1" applyAlignment="1">
      <alignment horizontal="center" vertical="center"/>
    </xf>
    <xf numFmtId="0" fontId="8" fillId="2" borderId="26" xfId="4" applyFont="1" applyFill="1" applyBorder="1" applyAlignment="1">
      <alignment horizontal="center" vertical="center"/>
    </xf>
    <xf numFmtId="0" fontId="8" fillId="2" borderId="71" xfId="4" applyFont="1" applyFill="1" applyBorder="1" applyAlignment="1">
      <alignment horizontal="center" vertical="center"/>
    </xf>
    <xf numFmtId="0" fontId="8" fillId="0" borderId="70" xfId="4" applyFont="1" applyBorder="1" applyAlignment="1">
      <alignment horizontal="center" vertical="center"/>
    </xf>
    <xf numFmtId="0" fontId="8" fillId="0" borderId="75" xfId="4" applyFont="1" applyBorder="1" applyAlignment="1">
      <alignment horizontal="center" vertical="center" wrapText="1"/>
    </xf>
    <xf numFmtId="0" fontId="8" fillId="0" borderId="25" xfId="4" applyFont="1" applyBorder="1" applyAlignment="1">
      <alignment horizontal="center" vertical="center"/>
    </xf>
    <xf numFmtId="0" fontId="8" fillId="0" borderId="39" xfId="4" applyFont="1" applyBorder="1" applyAlignment="1">
      <alignment horizontal="center" vertical="center"/>
    </xf>
    <xf numFmtId="0" fontId="8" fillId="0" borderId="23" xfId="4" applyFont="1" applyBorder="1" applyAlignment="1">
      <alignment horizontal="center" vertical="center"/>
    </xf>
    <xf numFmtId="0" fontId="8" fillId="0" borderId="60" xfId="4" applyFont="1" applyBorder="1" applyAlignment="1">
      <alignment horizontal="center" vertical="center"/>
    </xf>
    <xf numFmtId="0" fontId="8" fillId="0" borderId="76" xfId="4" applyFont="1" applyBorder="1" applyAlignment="1">
      <alignment horizontal="center" vertical="center"/>
    </xf>
    <xf numFmtId="176" fontId="8" fillId="0" borderId="12" xfId="4" applyNumberFormat="1" applyFont="1" applyBorder="1" applyAlignment="1">
      <alignment horizontal="right" vertical="center"/>
    </xf>
    <xf numFmtId="176" fontId="8" fillId="0" borderId="77" xfId="4" applyNumberFormat="1" applyFont="1" applyBorder="1" applyAlignment="1">
      <alignment horizontal="right" vertical="center"/>
    </xf>
    <xf numFmtId="176" fontId="8" fillId="0" borderId="78" xfId="4" applyNumberFormat="1" applyFont="1" applyBorder="1" applyAlignment="1">
      <alignment horizontal="center" vertical="center"/>
    </xf>
    <xf numFmtId="176" fontId="8" fillId="0" borderId="79" xfId="4" applyNumberFormat="1" applyFont="1" applyBorder="1">
      <alignment vertical="center"/>
    </xf>
    <xf numFmtId="176" fontId="8" fillId="0" borderId="80" xfId="4" applyNumberFormat="1" applyFont="1" applyBorder="1">
      <alignment vertical="center"/>
    </xf>
    <xf numFmtId="176" fontId="8" fillId="0" borderId="81" xfId="4" applyNumberFormat="1" applyFont="1" applyBorder="1">
      <alignment vertical="center"/>
    </xf>
    <xf numFmtId="176" fontId="8" fillId="0" borderId="79" xfId="4" applyNumberFormat="1" applyFont="1" applyBorder="1" applyAlignment="1">
      <alignment horizontal="center" vertical="center"/>
    </xf>
    <xf numFmtId="176" fontId="8" fillId="0" borderId="81" xfId="4" applyNumberFormat="1" applyFont="1" applyBorder="1" applyAlignment="1">
      <alignment horizontal="center" vertical="center"/>
    </xf>
    <xf numFmtId="176" fontId="8" fillId="0" borderId="82" xfId="4" applyNumberFormat="1" applyFont="1" applyBorder="1">
      <alignment vertical="center"/>
    </xf>
    <xf numFmtId="0" fontId="6" fillId="0" borderId="0" xfId="2" applyFont="1" applyAlignment="1">
      <alignment horizontal="left" vertical="center"/>
    </xf>
    <xf numFmtId="0" fontId="3" fillId="0" borderId="0" xfId="2" applyFont="1" applyAlignment="1">
      <alignment horizontal="center" vertical="center"/>
    </xf>
    <xf numFmtId="38" fontId="12" fillId="0" borderId="8" xfId="3" applyFont="1" applyBorder="1" applyAlignment="1">
      <alignment horizontal="center" vertical="center"/>
    </xf>
    <xf numFmtId="38" fontId="12" fillId="0" borderId="9" xfId="3" applyFont="1" applyBorder="1" applyAlignment="1">
      <alignment horizontal="center" vertical="center"/>
    </xf>
    <xf numFmtId="38" fontId="12" fillId="0" borderId="10" xfId="3" applyFont="1" applyBorder="1" applyAlignment="1">
      <alignment horizontal="center" vertical="center"/>
    </xf>
    <xf numFmtId="38" fontId="13" fillId="0" borderId="16" xfId="3" applyFont="1" applyBorder="1" applyAlignment="1">
      <alignment horizontal="center" vertical="center"/>
    </xf>
    <xf numFmtId="38" fontId="13" fillId="0" borderId="26" xfId="3" applyFont="1" applyBorder="1" applyAlignment="1">
      <alignment horizontal="center" vertical="center"/>
    </xf>
    <xf numFmtId="38" fontId="13" fillId="0" borderId="17" xfId="3" applyFont="1" applyBorder="1" applyAlignment="1">
      <alignment horizontal="center" vertical="center"/>
    </xf>
    <xf numFmtId="38" fontId="12" fillId="0" borderId="11" xfId="3" applyFont="1" applyBorder="1" applyAlignment="1">
      <alignment horizontal="center" vertical="center" wrapText="1"/>
    </xf>
    <xf numFmtId="38" fontId="12" fillId="0" borderId="13" xfId="3" applyFont="1" applyBorder="1" applyAlignment="1">
      <alignment horizontal="center" vertical="center" wrapText="1"/>
    </xf>
    <xf numFmtId="38" fontId="13" fillId="0" borderId="84" xfId="3" applyFont="1" applyBorder="1" applyAlignment="1">
      <alignment horizontal="center" vertical="center" wrapText="1"/>
    </xf>
    <xf numFmtId="38" fontId="13" fillId="0" borderId="123" xfId="3" applyFont="1" applyBorder="1" applyAlignment="1">
      <alignment horizontal="center" vertical="center" wrapText="1"/>
    </xf>
    <xf numFmtId="38" fontId="13" fillId="0" borderId="124" xfId="3" applyFont="1" applyBorder="1" applyAlignment="1">
      <alignment horizontal="center" vertical="center" wrapText="1"/>
    </xf>
    <xf numFmtId="0" fontId="6" fillId="5" borderId="89" xfId="2" applyFont="1" applyFill="1" applyBorder="1" applyAlignment="1">
      <alignment horizontal="center" vertical="center"/>
    </xf>
    <xf numFmtId="0" fontId="6" fillId="5" borderId="118" xfId="2" applyFont="1" applyFill="1" applyBorder="1" applyAlignment="1">
      <alignment horizontal="center" vertical="center"/>
    </xf>
    <xf numFmtId="38" fontId="13" fillId="0" borderId="12" xfId="3" applyFont="1" applyBorder="1" applyAlignment="1">
      <alignment horizontal="center" vertical="center" wrapText="1"/>
    </xf>
    <xf numFmtId="38" fontId="13" fillId="0" borderId="14" xfId="3" applyFont="1" applyBorder="1" applyAlignment="1">
      <alignment horizontal="center" vertical="center" wrapText="1"/>
    </xf>
    <xf numFmtId="38" fontId="13" fillId="0" borderId="15" xfId="3" applyFont="1" applyBorder="1" applyAlignment="1">
      <alignment horizontal="center" vertical="center" wrapText="1"/>
    </xf>
    <xf numFmtId="38" fontId="13" fillId="0" borderId="109" xfId="3" applyFont="1" applyBorder="1" applyAlignment="1">
      <alignment horizontal="center" vertical="center" wrapText="1"/>
    </xf>
    <xf numFmtId="38" fontId="13" fillId="0" borderId="25" xfId="3" applyFont="1" applyBorder="1" applyAlignment="1">
      <alignment horizontal="center" vertical="center" wrapText="1"/>
    </xf>
    <xf numFmtId="0" fontId="24" fillId="4" borderId="119" xfId="2" applyFont="1" applyFill="1" applyBorder="1" applyAlignment="1">
      <alignment horizontal="center" vertical="center"/>
    </xf>
    <xf numFmtId="0" fontId="24" fillId="4" borderId="120" xfId="2" applyFont="1" applyFill="1" applyBorder="1" applyAlignment="1">
      <alignment horizontal="center" vertical="center"/>
    </xf>
    <xf numFmtId="38" fontId="12" fillId="0" borderId="93" xfId="3" applyFont="1" applyBorder="1" applyAlignment="1">
      <alignment horizontal="center" vertical="center" wrapText="1"/>
    </xf>
    <xf numFmtId="38" fontId="12" fillId="0" borderId="91" xfId="3" applyFont="1" applyBorder="1" applyAlignment="1">
      <alignment horizontal="center" vertical="center" wrapText="1"/>
    </xf>
    <xf numFmtId="38" fontId="13" fillId="0" borderId="92" xfId="3" applyFont="1" applyBorder="1" applyAlignment="1">
      <alignment horizontal="center" vertical="center" wrapText="1"/>
    </xf>
    <xf numFmtId="38" fontId="13" fillId="0" borderId="85" xfId="3" applyFont="1" applyBorder="1" applyAlignment="1">
      <alignment horizontal="center" vertical="center"/>
    </xf>
    <xf numFmtId="38" fontId="13" fillId="0" borderId="113" xfId="3" applyFont="1" applyBorder="1" applyAlignment="1">
      <alignment horizontal="center" vertical="center"/>
    </xf>
    <xf numFmtId="38" fontId="13" fillId="0" borderId="86" xfId="3" applyFont="1" applyBorder="1" applyAlignment="1">
      <alignment horizontal="center" vertical="center"/>
    </xf>
    <xf numFmtId="38" fontId="13" fillId="0" borderId="127" xfId="3" applyFont="1" applyBorder="1" applyAlignment="1">
      <alignment horizontal="center" vertical="center" wrapText="1"/>
    </xf>
    <xf numFmtId="38" fontId="13" fillId="0" borderId="128" xfId="3" applyFont="1" applyBorder="1" applyAlignment="1">
      <alignment horizontal="center" vertical="center" wrapText="1"/>
    </xf>
    <xf numFmtId="38" fontId="13" fillId="0" borderId="129" xfId="3" applyFont="1" applyBorder="1" applyAlignment="1">
      <alignment horizontal="center" vertical="center" wrapText="1"/>
    </xf>
    <xf numFmtId="38" fontId="13" fillId="0" borderId="84" xfId="3" applyFont="1" applyBorder="1" applyAlignment="1">
      <alignment horizontal="center" vertical="center"/>
    </xf>
    <xf numFmtId="38" fontId="13" fillId="0" borderId="109" xfId="3" applyFont="1" applyBorder="1" applyAlignment="1">
      <alignment horizontal="center" vertical="center"/>
    </xf>
    <xf numFmtId="38" fontId="13" fillId="0" borderId="25" xfId="3" applyFont="1" applyBorder="1" applyAlignment="1">
      <alignment horizontal="center" vertical="center"/>
    </xf>
    <xf numFmtId="38" fontId="13" fillId="0" borderId="131" xfId="3" applyFont="1" applyBorder="1" applyAlignment="1">
      <alignment horizontal="center" vertical="center" wrapText="1"/>
    </xf>
    <xf numFmtId="38" fontId="12" fillId="0" borderId="125" xfId="3" applyFont="1" applyBorder="1" applyAlignment="1">
      <alignment horizontal="center" vertical="center" wrapText="1"/>
    </xf>
    <xf numFmtId="38" fontId="12" fillId="0" borderId="23" xfId="3" applyFont="1" applyBorder="1" applyAlignment="1">
      <alignment horizontal="center" vertical="center" wrapText="1"/>
    </xf>
    <xf numFmtId="38" fontId="12" fillId="0" borderId="132" xfId="3" applyFont="1" applyBorder="1" applyAlignment="1">
      <alignment horizontal="center" vertical="center" wrapText="1"/>
    </xf>
    <xf numFmtId="38" fontId="12" fillId="0" borderId="115" xfId="3" applyFont="1" applyFill="1" applyBorder="1" applyAlignment="1">
      <alignment horizontal="center" vertical="center" wrapText="1"/>
    </xf>
    <xf numFmtId="38" fontId="12" fillId="0" borderId="114" xfId="3" applyFont="1" applyFill="1" applyBorder="1" applyAlignment="1">
      <alignment horizontal="center" vertical="center" wrapText="1"/>
    </xf>
    <xf numFmtId="38" fontId="13" fillId="0" borderId="87" xfId="3" applyFont="1" applyBorder="1" applyAlignment="1">
      <alignment horizontal="center" vertical="center" wrapText="1"/>
    </xf>
    <xf numFmtId="38" fontId="13" fillId="0" borderId="6" xfId="3" applyFont="1" applyBorder="1" applyAlignment="1">
      <alignment horizontal="center" vertical="center" wrapText="1"/>
    </xf>
    <xf numFmtId="38" fontId="12" fillId="0" borderId="6" xfId="3" applyFont="1" applyBorder="1" applyAlignment="1">
      <alignment horizontal="center" vertical="center" wrapText="1"/>
    </xf>
    <xf numFmtId="38" fontId="12" fillId="0" borderId="115" xfId="3" applyFont="1" applyBorder="1" applyAlignment="1">
      <alignment horizontal="center" vertical="center" wrapText="1"/>
    </xf>
    <xf numFmtId="38" fontId="12" fillId="0" borderId="114" xfId="3" applyFont="1" applyBorder="1" applyAlignment="1">
      <alignment horizontal="center" vertical="center" wrapText="1"/>
    </xf>
    <xf numFmtId="38" fontId="13" fillId="0" borderId="87" xfId="3" applyFont="1" applyBorder="1" applyAlignment="1">
      <alignment horizontal="center" vertical="center"/>
    </xf>
    <xf numFmtId="38" fontId="13" fillId="0" borderId="6" xfId="3" applyFont="1" applyBorder="1" applyAlignment="1">
      <alignment horizontal="center" vertical="center"/>
    </xf>
    <xf numFmtId="38" fontId="12" fillId="0" borderId="12" xfId="3" applyFont="1" applyBorder="1" applyAlignment="1">
      <alignment horizontal="center" vertical="center" wrapText="1"/>
    </xf>
    <xf numFmtId="0" fontId="24" fillId="4" borderId="8" xfId="2" applyFont="1" applyFill="1" applyBorder="1" applyAlignment="1">
      <alignment horizontal="center" vertical="center"/>
    </xf>
    <xf numFmtId="0" fontId="24" fillId="4" borderId="9" xfId="2" applyFont="1" applyFill="1" applyBorder="1" applyAlignment="1">
      <alignment horizontal="center" vertical="center"/>
    </xf>
    <xf numFmtId="0" fontId="24" fillId="4" borderId="10" xfId="2" applyFont="1" applyFill="1" applyBorder="1" applyAlignment="1">
      <alignment horizontal="center" vertical="center"/>
    </xf>
    <xf numFmtId="0" fontId="6" fillId="5" borderId="88" xfId="2" applyFont="1" applyFill="1" applyBorder="1" applyAlignment="1">
      <alignment horizontal="center" vertical="center"/>
    </xf>
    <xf numFmtId="38" fontId="13" fillId="0" borderId="116" xfId="3" applyFont="1" applyBorder="1" applyAlignment="1">
      <alignment horizontal="center" vertical="center" wrapText="1"/>
    </xf>
    <xf numFmtId="38" fontId="12" fillId="0" borderId="6" xfId="3" applyFont="1" applyFill="1" applyBorder="1" applyAlignment="1">
      <alignment horizontal="center" vertical="center" wrapText="1"/>
    </xf>
    <xf numFmtId="38" fontId="12" fillId="0" borderId="19" xfId="3" applyFont="1" applyBorder="1" applyAlignment="1">
      <alignment horizontal="center" vertical="center" wrapText="1"/>
    </xf>
    <xf numFmtId="38" fontId="12" fillId="0" borderId="110" xfId="3" applyFont="1" applyBorder="1" applyAlignment="1">
      <alignment horizontal="center" vertical="center" wrapText="1"/>
    </xf>
    <xf numFmtId="38" fontId="12" fillId="0" borderId="20" xfId="3" applyFont="1" applyBorder="1" applyAlignment="1">
      <alignment horizontal="center" vertical="center" wrapText="1"/>
    </xf>
    <xf numFmtId="38" fontId="12" fillId="0" borderId="99" xfId="3" applyFont="1" applyBorder="1" applyAlignment="1">
      <alignment horizontal="center" vertical="center" wrapText="1"/>
    </xf>
    <xf numFmtId="38" fontId="12" fillId="0" borderId="94" xfId="3" applyFont="1" applyBorder="1" applyAlignment="1">
      <alignment horizontal="center" vertical="center" wrapText="1"/>
    </xf>
    <xf numFmtId="38" fontId="13" fillId="0" borderId="100" xfId="3" applyFont="1" applyBorder="1" applyAlignment="1">
      <alignment horizontal="center" vertical="center" wrapText="1"/>
    </xf>
    <xf numFmtId="38" fontId="13" fillId="0" borderId="18" xfId="3" applyFont="1" applyBorder="1" applyAlignment="1">
      <alignment horizontal="center" vertical="center" wrapText="1"/>
    </xf>
    <xf numFmtId="38" fontId="13" fillId="0" borderId="101" xfId="3" applyFont="1" applyBorder="1" applyAlignment="1">
      <alignment horizontal="center" vertical="center"/>
    </xf>
    <xf numFmtId="38" fontId="13" fillId="0" borderId="112" xfId="3" applyFont="1" applyBorder="1" applyAlignment="1">
      <alignment horizontal="center" vertical="center"/>
    </xf>
    <xf numFmtId="38" fontId="13" fillId="0" borderId="102" xfId="3" applyFont="1" applyBorder="1" applyAlignment="1">
      <alignment horizontal="center" vertical="center"/>
    </xf>
    <xf numFmtId="38" fontId="12" fillId="0" borderId="12" xfId="3" applyFont="1" applyFill="1" applyBorder="1" applyAlignment="1">
      <alignment horizontal="center" vertical="center" wrapText="1"/>
    </xf>
    <xf numFmtId="38" fontId="12" fillId="0" borderId="97" xfId="3" applyFont="1" applyBorder="1" applyAlignment="1">
      <alignment horizontal="center" vertical="center" wrapText="1"/>
    </xf>
    <xf numFmtId="38" fontId="12" fillId="0" borderId="108" xfId="3" applyFont="1" applyBorder="1" applyAlignment="1">
      <alignment horizontal="center" vertical="center" wrapText="1"/>
    </xf>
    <xf numFmtId="38" fontId="13" fillId="0" borderId="98" xfId="3" applyFont="1" applyBorder="1" applyAlignment="1">
      <alignment horizontal="center" vertical="center" wrapText="1"/>
    </xf>
    <xf numFmtId="38" fontId="13" fillId="0" borderId="107" xfId="3" applyFont="1" applyBorder="1" applyAlignment="1">
      <alignment horizontal="center" vertical="center" wrapText="1"/>
    </xf>
    <xf numFmtId="38" fontId="13" fillId="0" borderId="90" xfId="3" applyFont="1" applyBorder="1" applyAlignment="1">
      <alignment horizontal="center" vertical="center"/>
    </xf>
    <xf numFmtId="38" fontId="13" fillId="0" borderId="9" xfId="3" applyFont="1" applyBorder="1" applyAlignment="1">
      <alignment horizontal="center" vertical="center"/>
    </xf>
    <xf numFmtId="38" fontId="13" fillId="0" borderId="10" xfId="3" applyFont="1" applyBorder="1" applyAlignment="1">
      <alignment horizontal="center" vertical="center"/>
    </xf>
    <xf numFmtId="38" fontId="13" fillId="0" borderId="105" xfId="3" applyFont="1" applyBorder="1" applyAlignment="1">
      <alignment horizontal="center" vertical="center"/>
    </xf>
    <xf numFmtId="38" fontId="13" fillId="0" borderId="111" xfId="3" applyFont="1" applyBorder="1" applyAlignment="1">
      <alignment horizontal="center" vertical="center"/>
    </xf>
    <xf numFmtId="38" fontId="13" fillId="0" borderId="106" xfId="3" applyFont="1" applyBorder="1" applyAlignment="1">
      <alignment horizontal="center" vertical="center"/>
    </xf>
    <xf numFmtId="0" fontId="3" fillId="0" borderId="0" xfId="2" applyFont="1" applyFill="1" applyBorder="1" applyAlignment="1">
      <alignment horizontal="center" vertical="center"/>
    </xf>
  </cellXfs>
  <cellStyles count="7">
    <cellStyle name="パーセント" xfId="1" builtinId="5"/>
    <cellStyle name="パーセント 2" xfId="6" xr:uid="{EB733211-1156-4F9D-8995-242E4978CEE6}"/>
    <cellStyle name="桁区切り" xfId="5" builtinId="6"/>
    <cellStyle name="桁区切り 2" xfId="3" xr:uid="{6B58E48F-5BA0-4B5D-A527-4C35E71FFCA4}"/>
    <cellStyle name="標準" xfId="0" builtinId="0"/>
    <cellStyle name="標準 2" xfId="2" xr:uid="{32B19E75-9B62-4B69-A50F-D55E042105F1}"/>
    <cellStyle name="標準 3" xfId="4" xr:uid="{C2C0DF90-DD14-4F76-B617-39E2D6CB72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収支計画書_詳細!$U$18</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収支計画書_詳細!$V$18:$AG$18</c:f>
            </c:numRef>
          </c:val>
          <c:extLst>
            <c:ext xmlns:c16="http://schemas.microsoft.com/office/drawing/2014/chart" uri="{C3380CC4-5D6E-409C-BE32-E72D297353CC}">
              <c16:uniqueId val="{00000016-6B99-4F88-A081-FF57A89E525D}"/>
            </c:ext>
          </c:extLst>
        </c:ser>
        <c:ser>
          <c:idx val="1"/>
          <c:order val="1"/>
          <c:tx>
            <c:strRef>
              <c:f>収支計画書_詳細!$U$19</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収支計画書_詳細!$V$19:$AG$19</c:f>
            </c:numRef>
          </c:val>
          <c:extLst>
            <c:ext xmlns:c16="http://schemas.microsoft.com/office/drawing/2014/chart" uri="{C3380CC4-5D6E-409C-BE32-E72D297353CC}">
              <c16:uniqueId val="{0000002D-6B99-4F88-A081-FF57A89E525D}"/>
            </c:ext>
          </c:extLst>
        </c:ser>
        <c:ser>
          <c:idx val="3"/>
          <c:order val="2"/>
          <c:tx>
            <c:strRef>
              <c:f>収支計画書_詳細!$U$21</c:f>
              <c:strCache>
                <c:ptCount val="1"/>
                <c:pt idx="0">
                  <c:v>ダミー</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収支計画書_詳細!$V$21:$AG$21</c:f>
            </c:numRef>
          </c:val>
          <c:extLst>
            <c:ext xmlns:c15="http://schemas.microsoft.com/office/drawing/2012/chart" uri="{02D57815-91ED-43cb-92C2-25804820EDAC}">
              <c15:datalabelsRange>
                <c15:f>収支計画書_詳細!$V$20:$AG$20</c15:f>
              </c15:datalabelsRange>
            </c:ext>
            <c:ext xmlns:c16="http://schemas.microsoft.com/office/drawing/2014/chart" uri="{C3380CC4-5D6E-409C-BE32-E72D297353CC}">
              <c16:uniqueId val="{00000015-F821-48F6-9350-E69D6C08AAB3}"/>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8349608585858574"/>
        </c:manualLayout>
      </c:layout>
      <c:barChart>
        <c:barDir val="col"/>
        <c:grouping val="stacked"/>
        <c:varyColors val="0"/>
        <c:ser>
          <c:idx val="0"/>
          <c:order val="0"/>
          <c:tx>
            <c:strRef>
              <c:f>収支計画書_詳細!$U$46</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収支計画書_詳細!$V$37:$AG$37</c:f>
            </c:multiLvlStrRef>
          </c:cat>
          <c:val>
            <c:numRef>
              <c:f>収支計画書_詳細!$V$46:$AG$46</c:f>
            </c:numRef>
          </c:val>
          <c:extLst>
            <c:ext xmlns:c16="http://schemas.microsoft.com/office/drawing/2014/chart" uri="{C3380CC4-5D6E-409C-BE32-E72D297353CC}">
              <c16:uniqueId val="{00000000-CCFA-4075-B229-5DF5E314411D}"/>
            </c:ext>
          </c:extLst>
        </c:ser>
        <c:ser>
          <c:idx val="1"/>
          <c:order val="1"/>
          <c:tx>
            <c:strRef>
              <c:f>収支計画書_詳細!$U$47</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収支計画書_詳細!$V$37:$AG$37</c:f>
            </c:multiLvlStrRef>
          </c:cat>
          <c:val>
            <c:numRef>
              <c:f>収支計画書_詳細!$V$47:$AG$47</c:f>
            </c:numRef>
          </c:val>
          <c:extLst>
            <c:ext xmlns:c16="http://schemas.microsoft.com/office/drawing/2014/chart" uri="{C3380CC4-5D6E-409C-BE32-E72D297353CC}">
              <c16:uniqueId val="{00000001-CCFA-4075-B229-5DF5E314411D}"/>
            </c:ext>
          </c:extLst>
        </c:ser>
        <c:ser>
          <c:idx val="3"/>
          <c:order val="2"/>
          <c:tx>
            <c:strRef>
              <c:f>収支計画書_詳細!$U$49</c:f>
              <c:strCache>
                <c:ptCount val="1"/>
                <c:pt idx="0">
                  <c:v>ダミー</c:v>
                </c:pt>
              </c:strCache>
            </c:strRef>
          </c:tx>
          <c:spPr>
            <a:noFill/>
            <a:ln>
              <a:noFill/>
            </a:ln>
            <a:effectLst/>
          </c:spPr>
          <c:invertIfNegative val="0"/>
          <c:dLbls>
            <c:dLbl>
              <c:idx val="0"/>
              <c:tx>
                <c:rich>
                  <a:bodyPr/>
                  <a:lstStyle/>
                  <a:p>
                    <a:fld id="{8F5E230B-49D9-47EE-9613-B7D51B48AF31}"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収支計画書_詳細!$V$37:$AG$37</c:f>
            </c:multiLvlStrRef>
          </c:cat>
          <c:val>
            <c:numRef>
              <c:f>収支計画書_詳細!$V$49:$AG$49</c:f>
            </c:numRef>
          </c:val>
          <c:extLst>
            <c:ext xmlns:c15="http://schemas.microsoft.com/office/drawing/2012/chart" uri="{02D57815-91ED-43cb-92C2-25804820EDAC}">
              <c15:datalabelsRange>
                <c15:f>収支計画書_詳細!$V$48:$AG$48</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収支計画書_詳細!$AI$25</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収支計画書_詳細!$AJ$25:$AU$25</c:f>
            </c:numRef>
          </c:val>
          <c:extLst>
            <c:ext xmlns:c16="http://schemas.microsoft.com/office/drawing/2014/chart" uri="{C3380CC4-5D6E-409C-BE32-E72D297353CC}">
              <c16:uniqueId val="{00000000-CCFA-4075-B229-5DF5E314411D}"/>
            </c:ext>
          </c:extLst>
        </c:ser>
        <c:ser>
          <c:idx val="1"/>
          <c:order val="1"/>
          <c:tx>
            <c:strRef>
              <c:f>収支計画書_詳細!$AI$26</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収支計画書_詳細!$AJ$26:$AU$26</c:f>
            </c:numRef>
          </c:val>
          <c:extLst>
            <c:ext xmlns:c16="http://schemas.microsoft.com/office/drawing/2014/chart" uri="{C3380CC4-5D6E-409C-BE32-E72D297353CC}">
              <c16:uniqueId val="{00000001-CCFA-4075-B229-5DF5E314411D}"/>
            </c:ext>
          </c:extLst>
        </c:ser>
        <c:ser>
          <c:idx val="3"/>
          <c:order val="2"/>
          <c:tx>
            <c:strRef>
              <c:f>収支計画書_詳細!$AI$28</c:f>
              <c:strCache>
                <c:ptCount val="1"/>
                <c:pt idx="0">
                  <c:v>ダミー</c:v>
                </c:pt>
              </c:strCache>
            </c:strRef>
          </c:tx>
          <c:spPr>
            <a:noFill/>
            <a:ln>
              <a:noFill/>
            </a:ln>
            <a:effectLst/>
          </c:spPr>
          <c:invertIfNegative val="0"/>
          <c:dLbls>
            <c:dLbl>
              <c:idx val="0"/>
              <c:tx>
                <c:rich>
                  <a:bodyPr/>
                  <a:lstStyle/>
                  <a:p>
                    <a:fld id="{10B657B2-3D3A-48FC-AC07-2C57A3867BA3}"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収支計画書_詳細!$AJ$28:$AU$28</c:f>
            </c:numRef>
          </c:val>
          <c:extLst>
            <c:ext xmlns:c15="http://schemas.microsoft.com/office/drawing/2012/chart" uri="{02D57815-91ED-43cb-92C2-25804820EDAC}">
              <c15:datalabelsRange>
                <c15:f>収支計画書_詳細!$AJ$27:$AU$27</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収支計画書_詳細!$AI$32</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収支計画書_詳細!$AJ$32:$AU$32</c:f>
            </c:numRef>
          </c:val>
          <c:extLst>
            <c:ext xmlns:c16="http://schemas.microsoft.com/office/drawing/2014/chart" uri="{C3380CC4-5D6E-409C-BE32-E72D297353CC}">
              <c16:uniqueId val="{00000000-CCFA-4075-B229-5DF5E314411D}"/>
            </c:ext>
          </c:extLst>
        </c:ser>
        <c:ser>
          <c:idx val="1"/>
          <c:order val="1"/>
          <c:tx>
            <c:strRef>
              <c:f>収支計画書_詳細!$AI$33</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収支計画書_詳細!$AJ$33:$AU$33</c:f>
            </c:numRef>
          </c:val>
          <c:extLst>
            <c:ext xmlns:c16="http://schemas.microsoft.com/office/drawing/2014/chart" uri="{C3380CC4-5D6E-409C-BE32-E72D297353CC}">
              <c16:uniqueId val="{00000001-CCFA-4075-B229-5DF5E314411D}"/>
            </c:ext>
          </c:extLst>
        </c:ser>
        <c:ser>
          <c:idx val="3"/>
          <c:order val="2"/>
          <c:tx>
            <c:strRef>
              <c:f>収支計画書_詳細!$AI$35</c:f>
              <c:strCache>
                <c:ptCount val="1"/>
                <c:pt idx="0">
                  <c:v>ダミー</c:v>
                </c:pt>
              </c:strCache>
            </c:strRef>
          </c:tx>
          <c:spPr>
            <a:noFill/>
            <a:ln>
              <a:noFill/>
            </a:ln>
            <a:effectLst/>
          </c:spPr>
          <c:invertIfNegative val="0"/>
          <c:dLbls>
            <c:dLbl>
              <c:idx val="0"/>
              <c:tx>
                <c:rich>
                  <a:bodyPr/>
                  <a:lstStyle/>
                  <a:p>
                    <a:fld id="{A73D626F-388E-4406-9879-A89BB070486F}"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収支計画書_詳細!$AJ$35:$AU$35</c:f>
            </c:numRef>
          </c:val>
          <c:extLst>
            <c:ext xmlns:c15="http://schemas.microsoft.com/office/drawing/2012/chart" uri="{02D57815-91ED-43cb-92C2-25804820EDAC}">
              <c15:datalabelsRange>
                <c15:f>収支計画書_詳細!$AJ$34:$AU$34</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収支計画書_詳細!$AI$39</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収支計画書_詳細!$AJ$39:$AU$39</c:f>
            </c:numRef>
          </c:val>
          <c:extLst>
            <c:ext xmlns:c16="http://schemas.microsoft.com/office/drawing/2014/chart" uri="{C3380CC4-5D6E-409C-BE32-E72D297353CC}">
              <c16:uniqueId val="{00000000-CCFA-4075-B229-5DF5E314411D}"/>
            </c:ext>
          </c:extLst>
        </c:ser>
        <c:ser>
          <c:idx val="1"/>
          <c:order val="1"/>
          <c:tx>
            <c:strRef>
              <c:f>収支計画書_詳細!$AI$40</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収支計画書_詳細!$AJ$40:$AU$40</c:f>
            </c:numRef>
          </c:val>
          <c:extLst>
            <c:ext xmlns:c16="http://schemas.microsoft.com/office/drawing/2014/chart" uri="{C3380CC4-5D6E-409C-BE32-E72D297353CC}">
              <c16:uniqueId val="{00000001-CCFA-4075-B229-5DF5E314411D}"/>
            </c:ext>
          </c:extLst>
        </c:ser>
        <c:ser>
          <c:idx val="3"/>
          <c:order val="2"/>
          <c:tx>
            <c:strRef>
              <c:f>収支計画書_詳細!$AI$42</c:f>
              <c:strCache>
                <c:ptCount val="1"/>
                <c:pt idx="0">
                  <c:v>ダミー</c:v>
                </c:pt>
              </c:strCache>
            </c:strRef>
          </c:tx>
          <c:spPr>
            <a:noFill/>
            <a:ln>
              <a:noFill/>
            </a:ln>
            <a:effectLst/>
          </c:spPr>
          <c:invertIfNegative val="0"/>
          <c:dLbls>
            <c:dLbl>
              <c:idx val="0"/>
              <c:tx>
                <c:rich>
                  <a:bodyPr/>
                  <a:lstStyle/>
                  <a:p>
                    <a:fld id="{833BDE96-2FC2-4B14-8076-027AA240438A}"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収支計画書_詳細!$AJ$42:$AU$42</c:f>
            </c:numRef>
          </c:val>
          <c:extLst>
            <c:ext xmlns:c15="http://schemas.microsoft.com/office/drawing/2012/chart" uri="{02D57815-91ED-43cb-92C2-25804820EDAC}">
              <c15:datalabelsRange>
                <c15:f>収支計画書_詳細!$AJ$41:$AU$41</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収支計画書_詳細!$AI$46</c:f>
              <c:strCache>
                <c:ptCount val="1"/>
                <c:pt idx="0">
                  <c:v>雇用契約(フルタイム)</c:v>
                </c:pt>
              </c:strCache>
            </c:strRef>
          </c:tx>
          <c:spPr>
            <a:solidFill>
              <a:srgbClr val="A5A5A5">
                <a:lumMod val="40000"/>
                <a:lumOff val="60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収支計画書_詳細!$AJ$46:$AU$46</c:f>
            </c:numRef>
          </c:val>
          <c:extLst>
            <c:ext xmlns:c16="http://schemas.microsoft.com/office/drawing/2014/chart" uri="{C3380CC4-5D6E-409C-BE32-E72D297353CC}">
              <c16:uniqueId val="{00000000-E3A5-4CA1-BF29-47F7EB853E4E}"/>
            </c:ext>
          </c:extLst>
        </c:ser>
        <c:ser>
          <c:idx val="1"/>
          <c:order val="1"/>
          <c:tx>
            <c:strRef>
              <c:f>収支計画書_詳細!$AI$47</c:f>
              <c:strCache>
                <c:ptCount val="1"/>
                <c:pt idx="0">
                  <c:v>雇用契約(フルタイム)以外</c:v>
                </c:pt>
              </c:strCache>
            </c:strRef>
          </c:tx>
          <c:spPr>
            <a:solidFill>
              <a:srgbClr val="A5A5A5">
                <a:lumMod val="7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収支計画書_詳細!$AJ$47:$AU$47</c:f>
            </c:numRef>
          </c:val>
          <c:extLst>
            <c:ext xmlns:c16="http://schemas.microsoft.com/office/drawing/2014/chart" uri="{C3380CC4-5D6E-409C-BE32-E72D297353CC}">
              <c16:uniqueId val="{00000001-E3A5-4CA1-BF29-47F7EB853E4E}"/>
            </c:ext>
          </c:extLst>
        </c:ser>
        <c:ser>
          <c:idx val="3"/>
          <c:order val="2"/>
          <c:tx>
            <c:strRef>
              <c:f>収支計画書_詳細!$AI$35</c:f>
              <c:strCache>
                <c:ptCount val="1"/>
                <c:pt idx="0">
                  <c:v>ダミー</c:v>
                </c:pt>
              </c:strCache>
            </c:strRef>
          </c:tx>
          <c:spPr>
            <a:noFill/>
            <a:ln>
              <a:noFill/>
            </a:ln>
            <a:effectLst/>
          </c:spPr>
          <c:invertIfNegative val="0"/>
          <c:dLbls>
            <c:dLbl>
              <c:idx val="0"/>
              <c:tx>
                <c:rich>
                  <a:bodyPr/>
                  <a:lstStyle/>
                  <a:p>
                    <a:fld id="{9A90BD99-B339-4B06-9EA8-ACEBF1E42AF1}"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3A5-4CA1-BF29-47F7EB853E4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収支計画書_詳細!$AJ$35:$AU$35</c:f>
            </c:numRef>
          </c:val>
          <c:extLst>
            <c:ext xmlns:c15="http://schemas.microsoft.com/office/drawing/2012/chart" uri="{02D57815-91ED-43cb-92C2-25804820EDAC}">
              <c15:datalabelsRange>
                <c15:f>収支計画書_詳細!$AJ$48:$AU$48</c15:f>
              </c15:datalabelsRange>
            </c:ext>
            <c:ext xmlns:c16="http://schemas.microsoft.com/office/drawing/2014/chart" uri="{C3380CC4-5D6E-409C-BE32-E72D297353CC}">
              <c16:uniqueId val="{0000000E-E3A5-4CA1-BF29-47F7EB853E4E}"/>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収支計画書_詳細!$AW$25</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収支計画書_詳細!$AX$25:$BI$25</c:f>
            </c:numRef>
          </c:val>
          <c:extLst>
            <c:ext xmlns:c16="http://schemas.microsoft.com/office/drawing/2014/chart" uri="{C3380CC4-5D6E-409C-BE32-E72D297353CC}">
              <c16:uniqueId val="{00000000-CCFA-4075-B229-5DF5E314411D}"/>
            </c:ext>
          </c:extLst>
        </c:ser>
        <c:ser>
          <c:idx val="1"/>
          <c:order val="1"/>
          <c:tx>
            <c:strRef>
              <c:f>収支計画書_詳細!$AW$26</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収支計画書_詳細!$AX$26:$BI$26</c:f>
            </c:numRef>
          </c:val>
          <c:extLst>
            <c:ext xmlns:c16="http://schemas.microsoft.com/office/drawing/2014/chart" uri="{C3380CC4-5D6E-409C-BE32-E72D297353CC}">
              <c16:uniqueId val="{00000001-CCFA-4075-B229-5DF5E314411D}"/>
            </c:ext>
          </c:extLst>
        </c:ser>
        <c:ser>
          <c:idx val="3"/>
          <c:order val="2"/>
          <c:tx>
            <c:strRef>
              <c:f>収支計画書_詳細!$AW$28</c:f>
              <c:strCache>
                <c:ptCount val="1"/>
                <c:pt idx="0">
                  <c:v>ダミー</c:v>
                </c:pt>
              </c:strCache>
            </c:strRef>
          </c:tx>
          <c:spPr>
            <a:noFill/>
            <a:ln>
              <a:noFill/>
            </a:ln>
            <a:effectLst/>
          </c:spPr>
          <c:invertIfNegative val="0"/>
          <c:dLbls>
            <c:dLbl>
              <c:idx val="0"/>
              <c:tx>
                <c:rich>
                  <a:bodyPr/>
                  <a:lstStyle/>
                  <a:p>
                    <a:fld id="{D3753E9A-58A1-49A6-A46E-F7C7D39CCBA1}"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収支計画書_詳細!$AX$28:$BI$28</c:f>
            </c:numRef>
          </c:val>
          <c:extLst>
            <c:ext xmlns:c15="http://schemas.microsoft.com/office/drawing/2012/chart" uri="{02D57815-91ED-43cb-92C2-25804820EDAC}">
              <c15:datalabelsRange>
                <c15:f>収支計画書_詳細!$AX$27:$BI$27</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収支計画書_詳細!$AW$32</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収支計画書_詳細!$AX$32:$BI$32</c:f>
            </c:numRef>
          </c:val>
          <c:extLst>
            <c:ext xmlns:c16="http://schemas.microsoft.com/office/drawing/2014/chart" uri="{C3380CC4-5D6E-409C-BE32-E72D297353CC}">
              <c16:uniqueId val="{00000000-CCFA-4075-B229-5DF5E314411D}"/>
            </c:ext>
          </c:extLst>
        </c:ser>
        <c:ser>
          <c:idx val="1"/>
          <c:order val="1"/>
          <c:tx>
            <c:strRef>
              <c:f>収支計画書_詳細!$AW$33</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収支計画書_詳細!$AX$33:$BI$33</c:f>
            </c:numRef>
          </c:val>
          <c:extLst>
            <c:ext xmlns:c16="http://schemas.microsoft.com/office/drawing/2014/chart" uri="{C3380CC4-5D6E-409C-BE32-E72D297353CC}">
              <c16:uniqueId val="{00000001-CCFA-4075-B229-5DF5E314411D}"/>
            </c:ext>
          </c:extLst>
        </c:ser>
        <c:ser>
          <c:idx val="3"/>
          <c:order val="2"/>
          <c:tx>
            <c:strRef>
              <c:f>収支計画書_詳細!$AW$35</c:f>
              <c:strCache>
                <c:ptCount val="1"/>
                <c:pt idx="0">
                  <c:v>ダミー</c:v>
                </c:pt>
              </c:strCache>
            </c:strRef>
          </c:tx>
          <c:spPr>
            <a:noFill/>
            <a:ln>
              <a:noFill/>
            </a:ln>
            <a:effectLst/>
          </c:spPr>
          <c:invertIfNegative val="0"/>
          <c:dLbls>
            <c:dLbl>
              <c:idx val="0"/>
              <c:tx>
                <c:rich>
                  <a:bodyPr/>
                  <a:lstStyle/>
                  <a:p>
                    <a:fld id="{784859DE-DBD7-458C-B4DD-BD3593D99575}"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収支計画書_詳細!$AX$35:$BI$35</c:f>
            </c:numRef>
          </c:val>
          <c:extLst>
            <c:ext xmlns:c15="http://schemas.microsoft.com/office/drawing/2012/chart" uri="{02D57815-91ED-43cb-92C2-25804820EDAC}">
              <c15:datalabelsRange>
                <c15:f>収支計画書_詳細!$AX$34:$BI$34</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8991022727272728"/>
        </c:manualLayout>
      </c:layout>
      <c:barChart>
        <c:barDir val="col"/>
        <c:grouping val="stacked"/>
        <c:varyColors val="0"/>
        <c:ser>
          <c:idx val="0"/>
          <c:order val="0"/>
          <c:tx>
            <c:strRef>
              <c:f>収支計画書_詳細!$AW$39</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収支計画書_詳細!$AX$39:$BI$39</c:f>
            </c:numRef>
          </c:val>
          <c:extLst>
            <c:ext xmlns:c16="http://schemas.microsoft.com/office/drawing/2014/chart" uri="{C3380CC4-5D6E-409C-BE32-E72D297353CC}">
              <c16:uniqueId val="{00000000-CCFA-4075-B229-5DF5E314411D}"/>
            </c:ext>
          </c:extLst>
        </c:ser>
        <c:ser>
          <c:idx val="1"/>
          <c:order val="1"/>
          <c:tx>
            <c:strRef>
              <c:f>収支計画書_詳細!$AW$40</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収支計画書_詳細!$AX$40:$BI$40</c:f>
            </c:numRef>
          </c:val>
          <c:extLst>
            <c:ext xmlns:c16="http://schemas.microsoft.com/office/drawing/2014/chart" uri="{C3380CC4-5D6E-409C-BE32-E72D297353CC}">
              <c16:uniqueId val="{00000001-CCFA-4075-B229-5DF5E314411D}"/>
            </c:ext>
          </c:extLst>
        </c:ser>
        <c:ser>
          <c:idx val="3"/>
          <c:order val="2"/>
          <c:tx>
            <c:strRef>
              <c:f>収支計画書_詳細!$AW$42</c:f>
              <c:strCache>
                <c:ptCount val="1"/>
                <c:pt idx="0">
                  <c:v>ダミー</c:v>
                </c:pt>
              </c:strCache>
            </c:strRef>
          </c:tx>
          <c:spPr>
            <a:noFill/>
            <a:ln>
              <a:noFill/>
            </a:ln>
            <a:effectLst/>
          </c:spPr>
          <c:invertIfNegative val="0"/>
          <c:dLbls>
            <c:dLbl>
              <c:idx val="0"/>
              <c:tx>
                <c:rich>
                  <a:bodyPr/>
                  <a:lstStyle/>
                  <a:p>
                    <a:fld id="{5A4BBFFA-3BF6-458E-BAA1-D0B44D91F667}"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収支計画書_詳細!$AX$42:$BI$42</c:f>
            </c:numRef>
          </c:val>
          <c:extLst>
            <c:ext xmlns:c15="http://schemas.microsoft.com/office/drawing/2012/chart" uri="{02D57815-91ED-43cb-92C2-25804820EDAC}">
              <c15:datalabelsRange>
                <c15:f>収支計画書_詳細!$AX$41:$BI$41</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収支計画書_詳細!$AW$46</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収支計画書_詳細!$AX$46:$BI$46</c:f>
            </c:numRef>
          </c:val>
          <c:extLst>
            <c:ext xmlns:c16="http://schemas.microsoft.com/office/drawing/2014/chart" uri="{C3380CC4-5D6E-409C-BE32-E72D297353CC}">
              <c16:uniqueId val="{00000000-CCFA-4075-B229-5DF5E314411D}"/>
            </c:ext>
          </c:extLst>
        </c:ser>
        <c:ser>
          <c:idx val="1"/>
          <c:order val="1"/>
          <c:tx>
            <c:strRef>
              <c:f>収支計画書_詳細!$AW$47</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収支計画書_詳細!$AX$47:$BI$47</c:f>
            </c:numRef>
          </c:val>
          <c:extLst>
            <c:ext xmlns:c16="http://schemas.microsoft.com/office/drawing/2014/chart" uri="{C3380CC4-5D6E-409C-BE32-E72D297353CC}">
              <c16:uniqueId val="{00000001-CCFA-4075-B229-5DF5E314411D}"/>
            </c:ext>
          </c:extLst>
        </c:ser>
        <c:ser>
          <c:idx val="3"/>
          <c:order val="2"/>
          <c:tx>
            <c:strRef>
              <c:f>収支計画書_詳細!$AW$49</c:f>
              <c:strCache>
                <c:ptCount val="1"/>
                <c:pt idx="0">
                  <c:v>ダミー</c:v>
                </c:pt>
              </c:strCache>
            </c:strRef>
          </c:tx>
          <c:spPr>
            <a:noFill/>
            <a:ln>
              <a:noFill/>
            </a:ln>
            <a:effectLst/>
          </c:spPr>
          <c:invertIfNegative val="0"/>
          <c:dLbls>
            <c:dLbl>
              <c:idx val="0"/>
              <c:tx>
                <c:rich>
                  <a:bodyPr/>
                  <a:lstStyle/>
                  <a:p>
                    <a:fld id="{D62027A6-E6FB-4162-B8B0-036D00678570}"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収支計画書_詳細!$AX$49:$BI$49</c:f>
            </c:numRef>
          </c:val>
          <c:extLst>
            <c:ext xmlns:c15="http://schemas.microsoft.com/office/drawing/2012/chart" uri="{02D57815-91ED-43cb-92C2-25804820EDAC}">
              <c15:datalabelsRange>
                <c15:f>収支計画書_詳細!$AX$48:$BI$48</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収支計画書_詳細!$AI$18</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収支計画書_詳細!$AJ$18:$AU$18</c:f>
            </c:numRef>
          </c:val>
          <c:extLst>
            <c:ext xmlns:c16="http://schemas.microsoft.com/office/drawing/2014/chart" uri="{C3380CC4-5D6E-409C-BE32-E72D297353CC}">
              <c16:uniqueId val="{00000000-CCFA-4075-B229-5DF5E314411D}"/>
            </c:ext>
          </c:extLst>
        </c:ser>
        <c:ser>
          <c:idx val="1"/>
          <c:order val="1"/>
          <c:tx>
            <c:strRef>
              <c:f>収支計画書_詳細!$AI$19</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収支計画書_詳細!$AJ$19:$AU$19</c:f>
            </c:numRef>
          </c:val>
          <c:extLst>
            <c:ext xmlns:c16="http://schemas.microsoft.com/office/drawing/2014/chart" uri="{C3380CC4-5D6E-409C-BE32-E72D297353CC}">
              <c16:uniqueId val="{00000001-CCFA-4075-B229-5DF5E314411D}"/>
            </c:ext>
          </c:extLst>
        </c:ser>
        <c:ser>
          <c:idx val="3"/>
          <c:order val="2"/>
          <c:tx>
            <c:strRef>
              <c:f>収支計画書_詳細!$AI$21</c:f>
              <c:strCache>
                <c:ptCount val="1"/>
                <c:pt idx="0">
                  <c:v>ダミー</c:v>
                </c:pt>
              </c:strCache>
            </c:strRef>
          </c:tx>
          <c:spPr>
            <a:noFill/>
            <a:ln>
              <a:noFill/>
            </a:ln>
            <a:effectLst/>
          </c:spPr>
          <c:invertIfNegative val="0"/>
          <c:dLbls>
            <c:dLbl>
              <c:idx val="0"/>
              <c:tx>
                <c:rich>
                  <a:bodyPr/>
                  <a:lstStyle/>
                  <a:p>
                    <a:fld id="{E7B692CA-F01D-4F2F-BB3F-623DBFC4E492}"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収支計画書_詳細!$V$16:$AG$16</c:f>
            </c:multiLvlStrRef>
          </c:cat>
          <c:val>
            <c:numRef>
              <c:f>収支計画書_詳細!$AJ$21:$AU$21</c:f>
            </c:numRef>
          </c:val>
          <c:extLst>
            <c:ext xmlns:c15="http://schemas.microsoft.com/office/drawing/2012/chart" uri="{02D57815-91ED-43cb-92C2-25804820EDAC}">
              <c15:datalabelsRange>
                <c15:f>収支計画書_詳細!$AJ$20:$AU$20</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収支計画書_詳細!$AW$18</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収支計画書_詳細!$AX$18:$BI$18</c:f>
            </c:numRef>
          </c:val>
          <c:extLst>
            <c:ext xmlns:c16="http://schemas.microsoft.com/office/drawing/2014/chart" uri="{C3380CC4-5D6E-409C-BE32-E72D297353CC}">
              <c16:uniqueId val="{00000001-4D4A-4B31-937E-41C91FE0A0C8}"/>
            </c:ext>
          </c:extLst>
        </c:ser>
        <c:ser>
          <c:idx val="1"/>
          <c:order val="1"/>
          <c:tx>
            <c:strRef>
              <c:f>収支計画書_詳細!$AW$19</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収支計画書_詳細!$AX$19:$BI$19</c:f>
            </c:numRef>
          </c:val>
          <c:extLst>
            <c:ext xmlns:c16="http://schemas.microsoft.com/office/drawing/2014/chart" uri="{C3380CC4-5D6E-409C-BE32-E72D297353CC}">
              <c16:uniqueId val="{00000003-4D4A-4B31-937E-41C91FE0A0C8}"/>
            </c:ext>
          </c:extLst>
        </c:ser>
        <c:ser>
          <c:idx val="2"/>
          <c:order val="2"/>
          <c:tx>
            <c:strRef>
              <c:f>収支計画書_詳細!$AW$21</c:f>
              <c:strCache>
                <c:ptCount val="1"/>
                <c:pt idx="0">
                  <c:v>ダミー</c:v>
                </c:pt>
              </c:strCache>
            </c:strRef>
          </c:tx>
          <c:spPr>
            <a:solidFill>
              <a:schemeClr val="accent3"/>
            </a:solidFill>
            <a:ln>
              <a:noFill/>
            </a:ln>
            <a:effectLst/>
          </c:spPr>
          <c:invertIfNegative val="0"/>
          <c:dLbls>
            <c:dLbl>
              <c:idx val="0"/>
              <c:tx>
                <c:rich>
                  <a:bodyPr/>
                  <a:lstStyle/>
                  <a:p>
                    <a:fld id="{59EFE80E-E47B-43AA-935D-8583CB4A7877}"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E05-47EC-A205-5A261B9AC64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収支計画書_詳細!$AX$16:$BI$16</c:f>
            </c:multiLvlStrRef>
          </c:cat>
          <c:val>
            <c:numRef>
              <c:f>収支計画書_詳細!$AX$21:$BI$21</c:f>
            </c:numRef>
          </c:val>
          <c:extLst>
            <c:ext xmlns:c15="http://schemas.microsoft.com/office/drawing/2012/chart" uri="{02D57815-91ED-43cb-92C2-25804820EDAC}">
              <c15:datalabelsRange>
                <c15:f>収支計画書_詳細!$AX$20:$BI$20</c15:f>
              </c15:datalabelsRange>
            </c:ext>
            <c:ext xmlns:c16="http://schemas.microsoft.com/office/drawing/2014/chart" uri="{C3380CC4-5D6E-409C-BE32-E72D297353CC}">
              <c16:uniqueId val="{00000014-87D9-42BA-84AA-296D5304625E}"/>
            </c:ext>
          </c:extLst>
        </c:ser>
        <c:dLbls>
          <c:dLblPos val="ctr"/>
          <c:showLegendKey val="0"/>
          <c:showVal val="1"/>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20863190840955E-2"/>
          <c:y val="3.882011309796729E-2"/>
          <c:w val="0.90055770070160179"/>
          <c:h val="0.83119946634445951"/>
        </c:manualLayout>
      </c:layout>
      <c:barChart>
        <c:barDir val="col"/>
        <c:grouping val="stacked"/>
        <c:varyColors val="0"/>
        <c:ser>
          <c:idx val="0"/>
          <c:order val="0"/>
          <c:tx>
            <c:strRef>
              <c:f>前年度収支計画記載書!$S$14</c:f>
              <c:strCache>
                <c:ptCount val="1"/>
                <c:pt idx="0">
                  <c:v>雇用契約(フルタイム)</c:v>
                </c:pt>
              </c:strCache>
            </c:strRef>
          </c:tx>
          <c:spPr>
            <a:solidFill>
              <a:schemeClr val="bg1">
                <a:lumMod val="85000"/>
                <a:alpha val="70000"/>
              </a:schemeClr>
            </a:solidFill>
            <a:ln>
              <a:noFill/>
            </a:ln>
            <a:effectLst/>
          </c:spPr>
          <c:invertIfNegative val="0"/>
          <c:dPt>
            <c:idx val="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3-E92E-413B-A0A5-0FD4C679004E}"/>
              </c:ext>
            </c:extLst>
          </c:dPt>
          <c:dPt>
            <c:idx val="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7-E92E-413B-A0A5-0FD4C679004E}"/>
              </c:ext>
            </c:extLst>
          </c:dPt>
          <c:dPt>
            <c:idx val="5"/>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B-E92E-413B-A0A5-0FD4C679004E}"/>
              </c:ext>
            </c:extLst>
          </c:dPt>
          <c:dPt>
            <c:idx val="7"/>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F-E92E-413B-A0A5-0FD4C679004E}"/>
              </c:ext>
            </c:extLst>
          </c:dPt>
          <c:dPt>
            <c:idx val="9"/>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3-E92E-413B-A0A5-0FD4C679004E}"/>
              </c:ext>
            </c:extLst>
          </c:dPt>
          <c:dPt>
            <c:idx val="1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7-E92E-413B-A0A5-0FD4C679004E}"/>
              </c:ext>
            </c:extLst>
          </c:dPt>
          <c:dPt>
            <c:idx val="1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B-E92E-413B-A0A5-0FD4C679004E}"/>
              </c:ext>
            </c:extLst>
          </c:dPt>
          <c:dPt>
            <c:idx val="15"/>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F-E92E-413B-A0A5-0FD4C679004E}"/>
              </c:ext>
            </c:extLst>
          </c:dPt>
          <c:dPt>
            <c:idx val="17"/>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23-E92E-413B-A0A5-0FD4C679004E}"/>
              </c:ext>
            </c:extLst>
          </c:dPt>
          <c:dPt>
            <c:idx val="19"/>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47-E92E-413B-A0A5-0FD4C679004E}"/>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前年度収支計画記載書!$T$12:$AM$13</c:f>
              <c:multiLvlStrCache>
                <c:ptCount val="20"/>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lvl>
                <c:lvl>
                  <c:pt idx="0">
                    <c:v>4月</c:v>
                  </c:pt>
                  <c:pt idx="2">
                    <c:v>5月</c:v>
                  </c:pt>
                  <c:pt idx="4">
                    <c:v>6月</c:v>
                  </c:pt>
                  <c:pt idx="6">
                    <c:v>7月</c:v>
                  </c:pt>
                  <c:pt idx="8">
                    <c:v>8月</c:v>
                  </c:pt>
                  <c:pt idx="10">
                    <c:v>9月</c:v>
                  </c:pt>
                  <c:pt idx="12">
                    <c:v>10月</c:v>
                  </c:pt>
                  <c:pt idx="14">
                    <c:v>11月</c:v>
                  </c:pt>
                  <c:pt idx="16">
                    <c:v>12月</c:v>
                  </c:pt>
                  <c:pt idx="18">
                    <c:v>１月</c:v>
                  </c:pt>
                </c:lvl>
              </c:multiLvlStrCache>
            </c:multiLvlStrRef>
          </c:cat>
          <c:val>
            <c:numRef>
              <c:f>前年度収支計画記載書!$T$14:$AM$14</c:f>
              <c:numCache>
                <c:formatCode>#,##0_);[Red]\(#,##0\)</c:formatCode>
                <c:ptCount val="20"/>
                <c:pt idx="0">
                  <c:v>1</c:v>
                </c:pt>
                <c:pt idx="1">
                  <c:v>1</c:v>
                </c:pt>
                <c:pt idx="2">
                  <c:v>1</c:v>
                </c:pt>
                <c:pt idx="3">
                  <c:v>3</c:v>
                </c:pt>
                <c:pt idx="4">
                  <c:v>2</c:v>
                </c:pt>
                <c:pt idx="5">
                  <c:v>3</c:v>
                </c:pt>
                <c:pt idx="6">
                  <c:v>2</c:v>
                </c:pt>
                <c:pt idx="7">
                  <c:v>4</c:v>
                </c:pt>
                <c:pt idx="8">
                  <c:v>3</c:v>
                </c:pt>
                <c:pt idx="9">
                  <c:v>6</c:v>
                </c:pt>
                <c:pt idx="10">
                  <c:v>3</c:v>
                </c:pt>
                <c:pt idx="11">
                  <c:v>7</c:v>
                </c:pt>
                <c:pt idx="12">
                  <c:v>4</c:v>
                </c:pt>
                <c:pt idx="13">
                  <c:v>9</c:v>
                </c:pt>
                <c:pt idx="14">
                  <c:v>4</c:v>
                </c:pt>
                <c:pt idx="15">
                  <c:v>11</c:v>
                </c:pt>
                <c:pt idx="16">
                  <c:v>5</c:v>
                </c:pt>
                <c:pt idx="17">
                  <c:v>14</c:v>
                </c:pt>
                <c:pt idx="18">
                  <c:v>6</c:v>
                </c:pt>
                <c:pt idx="19">
                  <c:v>16</c:v>
                </c:pt>
              </c:numCache>
            </c:numRef>
          </c:val>
          <c:extLst>
            <c:ext xmlns:c16="http://schemas.microsoft.com/office/drawing/2014/chart" uri="{C3380CC4-5D6E-409C-BE32-E72D297353CC}">
              <c16:uniqueId val="{00000026-E92E-413B-A0A5-0FD4C679004E}"/>
            </c:ext>
          </c:extLst>
        </c:ser>
        <c:ser>
          <c:idx val="1"/>
          <c:order val="1"/>
          <c:tx>
            <c:strRef>
              <c:f>前年度収支計画記載書!$S$15</c:f>
              <c:strCache>
                <c:ptCount val="1"/>
                <c:pt idx="0">
                  <c:v>雇用契約(フルタイム)以外</c:v>
                </c:pt>
              </c:strCache>
            </c:strRef>
          </c:tx>
          <c:spPr>
            <a:solidFill>
              <a:schemeClr val="bg1">
                <a:lumMod val="65000"/>
                <a:alpha val="70000"/>
              </a:schemeClr>
            </a:solidFill>
            <a:ln>
              <a:noFill/>
            </a:ln>
            <a:effectLst/>
          </c:spPr>
          <c:invertIfNegative val="0"/>
          <c:dPt>
            <c:idx val="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B-E92E-413B-A0A5-0FD4C679004E}"/>
              </c:ext>
            </c:extLst>
          </c:dPt>
          <c:dPt>
            <c:idx val="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A-E92E-413B-A0A5-0FD4C679004E}"/>
              </c:ext>
            </c:extLst>
          </c:dPt>
          <c:dPt>
            <c:idx val="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9-E92E-413B-A0A5-0FD4C679004E}"/>
              </c:ext>
            </c:extLst>
          </c:dPt>
          <c:dPt>
            <c:idx val="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A-E92E-413B-A0A5-0FD4C679004E}"/>
              </c:ext>
            </c:extLst>
          </c:dPt>
          <c:dPt>
            <c:idx val="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E-E92E-413B-A0A5-0FD4C679004E}"/>
              </c:ext>
            </c:extLst>
          </c:dPt>
          <c:dPt>
            <c:idx val="1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32-E92E-413B-A0A5-0FD4C679004E}"/>
              </c:ext>
            </c:extLst>
          </c:dPt>
          <c:dPt>
            <c:idx val="1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36-E92E-413B-A0A5-0FD4C679004E}"/>
              </c:ext>
            </c:extLst>
          </c:dPt>
          <c:dPt>
            <c:idx val="1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3A-E92E-413B-A0A5-0FD4C679004E}"/>
              </c:ext>
            </c:extLst>
          </c:dPt>
          <c:dPt>
            <c:idx val="1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3E-E92E-413B-A0A5-0FD4C679004E}"/>
              </c:ext>
            </c:extLst>
          </c:dPt>
          <c:dPt>
            <c:idx val="1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8-E92E-413B-A0A5-0FD4C679004E}"/>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前年度収支計画記載書!$T$12:$AM$13</c:f>
              <c:multiLvlStrCache>
                <c:ptCount val="20"/>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lvl>
                <c:lvl>
                  <c:pt idx="0">
                    <c:v>4月</c:v>
                  </c:pt>
                  <c:pt idx="2">
                    <c:v>5月</c:v>
                  </c:pt>
                  <c:pt idx="4">
                    <c:v>6月</c:v>
                  </c:pt>
                  <c:pt idx="6">
                    <c:v>7月</c:v>
                  </c:pt>
                  <c:pt idx="8">
                    <c:v>8月</c:v>
                  </c:pt>
                  <c:pt idx="10">
                    <c:v>9月</c:v>
                  </c:pt>
                  <c:pt idx="12">
                    <c:v>10月</c:v>
                  </c:pt>
                  <c:pt idx="14">
                    <c:v>11月</c:v>
                  </c:pt>
                  <c:pt idx="16">
                    <c:v>12月</c:v>
                  </c:pt>
                  <c:pt idx="18">
                    <c:v>１月</c:v>
                  </c:pt>
                </c:lvl>
              </c:multiLvlStrCache>
            </c:multiLvlStrRef>
          </c:cat>
          <c:val>
            <c:numRef>
              <c:f>前年度収支計画記載書!$T$15:$AM$15</c:f>
              <c:numCache>
                <c:formatCode>#,##0_);[Red]\(#,##0\)</c:formatCode>
                <c:ptCount val="20"/>
                <c:pt idx="0">
                  <c:v>2</c:v>
                </c:pt>
                <c:pt idx="1">
                  <c:v>1</c:v>
                </c:pt>
                <c:pt idx="2">
                  <c:v>4</c:v>
                </c:pt>
                <c:pt idx="3">
                  <c:v>2</c:v>
                </c:pt>
                <c:pt idx="4">
                  <c:v>6</c:v>
                </c:pt>
                <c:pt idx="5">
                  <c:v>3</c:v>
                </c:pt>
                <c:pt idx="6">
                  <c:v>8</c:v>
                </c:pt>
                <c:pt idx="7">
                  <c:v>4</c:v>
                </c:pt>
                <c:pt idx="8">
                  <c:v>10</c:v>
                </c:pt>
                <c:pt idx="9">
                  <c:v>4</c:v>
                </c:pt>
                <c:pt idx="10">
                  <c:v>12</c:v>
                </c:pt>
                <c:pt idx="11">
                  <c:v>6</c:v>
                </c:pt>
                <c:pt idx="12">
                  <c:v>14</c:v>
                </c:pt>
                <c:pt idx="13">
                  <c:v>8</c:v>
                </c:pt>
                <c:pt idx="14">
                  <c:v>16</c:v>
                </c:pt>
                <c:pt idx="15">
                  <c:v>11</c:v>
                </c:pt>
                <c:pt idx="16">
                  <c:v>18</c:v>
                </c:pt>
                <c:pt idx="17">
                  <c:v>14</c:v>
                </c:pt>
                <c:pt idx="18">
                  <c:v>20</c:v>
                </c:pt>
                <c:pt idx="19">
                  <c:v>19</c:v>
                </c:pt>
              </c:numCache>
            </c:numRef>
          </c:val>
          <c:extLst>
            <c:ext xmlns:c16="http://schemas.microsoft.com/office/drawing/2014/chart" uri="{C3380CC4-5D6E-409C-BE32-E72D297353CC}">
              <c16:uniqueId val="{00000041-E92E-413B-A0A5-0FD4C679004E}"/>
            </c:ext>
          </c:extLst>
        </c:ser>
        <c:ser>
          <c:idx val="3"/>
          <c:order val="2"/>
          <c:tx>
            <c:strRef>
              <c:f>前年度収支計画記載書!$S$17</c:f>
              <c:strCache>
                <c:ptCount val="1"/>
                <c:pt idx="0">
                  <c:v>ダミー</c:v>
                </c:pt>
              </c:strCache>
            </c:strRef>
          </c:tx>
          <c:spPr>
            <a:noFill/>
            <a:ln>
              <a:noFill/>
            </a:ln>
            <a:effectLst/>
          </c:spPr>
          <c:invertIfNegative val="0"/>
          <c:dLbls>
            <c:dLbl>
              <c:idx val="0"/>
              <c:tx>
                <c:rich>
                  <a:bodyPr/>
                  <a:lstStyle/>
                  <a:p>
                    <a:fld id="{E0614BF3-BE75-49F6-BA18-F5B9863BABA1}"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E92E-413B-A0A5-0FD4C679004E}"/>
                </c:ext>
              </c:extLst>
            </c:dLbl>
            <c:dLbl>
              <c:idx val="1"/>
              <c:tx>
                <c:rich>
                  <a:bodyPr/>
                  <a:lstStyle/>
                  <a:p>
                    <a:fld id="{269A3F41-F6BE-4B27-A8F5-DBEC71739B8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E-E92E-413B-A0A5-0FD4C679004E}"/>
                </c:ext>
              </c:extLst>
            </c:dLbl>
            <c:dLbl>
              <c:idx val="2"/>
              <c:tx>
                <c:rich>
                  <a:bodyPr/>
                  <a:lstStyle/>
                  <a:p>
                    <a:fld id="{06F120DE-2B79-4A11-A9D9-3850388E87D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F-E92E-413B-A0A5-0FD4C679004E}"/>
                </c:ext>
              </c:extLst>
            </c:dLbl>
            <c:dLbl>
              <c:idx val="3"/>
              <c:tx>
                <c:rich>
                  <a:bodyPr/>
                  <a:lstStyle/>
                  <a:p>
                    <a:fld id="{2CA19810-9F92-4586-999B-8205B59B460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0-E92E-413B-A0A5-0FD4C679004E}"/>
                </c:ext>
              </c:extLst>
            </c:dLbl>
            <c:dLbl>
              <c:idx val="4"/>
              <c:tx>
                <c:rich>
                  <a:bodyPr/>
                  <a:lstStyle/>
                  <a:p>
                    <a:fld id="{B01EC5CD-3540-4759-9F17-614B6191B8A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1-E92E-413B-A0A5-0FD4C679004E}"/>
                </c:ext>
              </c:extLst>
            </c:dLbl>
            <c:dLbl>
              <c:idx val="5"/>
              <c:tx>
                <c:rich>
                  <a:bodyPr/>
                  <a:lstStyle/>
                  <a:p>
                    <a:fld id="{28C5DD06-250E-41E2-A26A-25308CACAD2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2-E92E-413B-A0A5-0FD4C679004E}"/>
                </c:ext>
              </c:extLst>
            </c:dLbl>
            <c:dLbl>
              <c:idx val="6"/>
              <c:tx>
                <c:rich>
                  <a:bodyPr/>
                  <a:lstStyle/>
                  <a:p>
                    <a:fld id="{6B09E088-DC83-41BB-AFF5-880BBE70ACC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3-E92E-413B-A0A5-0FD4C679004E}"/>
                </c:ext>
              </c:extLst>
            </c:dLbl>
            <c:dLbl>
              <c:idx val="7"/>
              <c:tx>
                <c:rich>
                  <a:bodyPr/>
                  <a:lstStyle/>
                  <a:p>
                    <a:fld id="{F5C1783C-9B15-4427-BF90-F50058E0D89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4-E92E-413B-A0A5-0FD4C679004E}"/>
                </c:ext>
              </c:extLst>
            </c:dLbl>
            <c:dLbl>
              <c:idx val="8"/>
              <c:tx>
                <c:rich>
                  <a:bodyPr/>
                  <a:lstStyle/>
                  <a:p>
                    <a:fld id="{273DA47B-EC91-4DFE-8AF7-8E8FF2D513C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5-E92E-413B-A0A5-0FD4C679004E}"/>
                </c:ext>
              </c:extLst>
            </c:dLbl>
            <c:dLbl>
              <c:idx val="9"/>
              <c:tx>
                <c:rich>
                  <a:bodyPr/>
                  <a:lstStyle/>
                  <a:p>
                    <a:fld id="{2C7AE39C-FF0F-400B-89F4-7DBDA0DE6A4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6-E92E-413B-A0A5-0FD4C679004E}"/>
                </c:ext>
              </c:extLst>
            </c:dLbl>
            <c:dLbl>
              <c:idx val="10"/>
              <c:tx>
                <c:rich>
                  <a:bodyPr/>
                  <a:lstStyle/>
                  <a:p>
                    <a:fld id="{2B4A6422-DBA5-4D89-8C1B-45BA3BB0E6C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7-E92E-413B-A0A5-0FD4C679004E}"/>
                </c:ext>
              </c:extLst>
            </c:dLbl>
            <c:dLbl>
              <c:idx val="11"/>
              <c:tx>
                <c:rich>
                  <a:bodyPr/>
                  <a:lstStyle/>
                  <a:p>
                    <a:fld id="{96053AC1-8C5C-46A0-9275-A342CB27599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8-E92E-413B-A0A5-0FD4C679004E}"/>
                </c:ext>
              </c:extLst>
            </c:dLbl>
            <c:dLbl>
              <c:idx val="12"/>
              <c:tx>
                <c:rich>
                  <a:bodyPr/>
                  <a:lstStyle/>
                  <a:p>
                    <a:fld id="{AAA1709A-45EA-40B9-8340-09F70A9FED7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9-E92E-413B-A0A5-0FD4C679004E}"/>
                </c:ext>
              </c:extLst>
            </c:dLbl>
            <c:dLbl>
              <c:idx val="13"/>
              <c:tx>
                <c:rich>
                  <a:bodyPr/>
                  <a:lstStyle/>
                  <a:p>
                    <a:fld id="{58467A81-2075-4715-A499-203375D963F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A-E92E-413B-A0A5-0FD4C679004E}"/>
                </c:ext>
              </c:extLst>
            </c:dLbl>
            <c:dLbl>
              <c:idx val="14"/>
              <c:tx>
                <c:rich>
                  <a:bodyPr/>
                  <a:lstStyle/>
                  <a:p>
                    <a:fld id="{3A975D5A-B32A-4AF3-B9FA-2C66E788966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B-E92E-413B-A0A5-0FD4C679004E}"/>
                </c:ext>
              </c:extLst>
            </c:dLbl>
            <c:dLbl>
              <c:idx val="15"/>
              <c:tx>
                <c:rich>
                  <a:bodyPr/>
                  <a:lstStyle/>
                  <a:p>
                    <a:fld id="{EC19C90A-FD4D-4E4E-888A-4033BC57FEB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C-E92E-413B-A0A5-0FD4C679004E}"/>
                </c:ext>
              </c:extLst>
            </c:dLbl>
            <c:dLbl>
              <c:idx val="16"/>
              <c:tx>
                <c:rich>
                  <a:bodyPr/>
                  <a:lstStyle/>
                  <a:p>
                    <a:fld id="{4B0D25CA-5EDF-4837-99F8-B2F12AB0A4B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D-E92E-413B-A0A5-0FD4C679004E}"/>
                </c:ext>
              </c:extLst>
            </c:dLbl>
            <c:dLbl>
              <c:idx val="17"/>
              <c:tx>
                <c:rich>
                  <a:bodyPr/>
                  <a:lstStyle/>
                  <a:p>
                    <a:fld id="{67FE7269-3E8A-4E6F-BA72-6401B08DCE5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E-E92E-413B-A0A5-0FD4C679004E}"/>
                </c:ext>
              </c:extLst>
            </c:dLbl>
            <c:dLbl>
              <c:idx val="18"/>
              <c:tx>
                <c:rich>
                  <a:bodyPr/>
                  <a:lstStyle/>
                  <a:p>
                    <a:fld id="{D9E9BA1A-CD4C-433F-B0D7-01A90E30407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E92E-413B-A0A5-0FD4C679004E}"/>
                </c:ext>
              </c:extLst>
            </c:dLbl>
            <c:dLbl>
              <c:idx val="19"/>
              <c:tx>
                <c:rich>
                  <a:bodyPr/>
                  <a:lstStyle/>
                  <a:p>
                    <a:fld id="{CA752D13-749A-4D7C-83E2-CD0440C3597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E92E-413B-A0A5-0FD4C679004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前年度収支計画記載書!$T$17:$AM$17</c:f>
              <c:numCache>
                <c:formatCode>#,##0_);[Red]\(#,##0\)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extLst>
            <c:ext xmlns:c15="http://schemas.microsoft.com/office/drawing/2012/chart" uri="{02D57815-91ED-43cb-92C2-25804820EDAC}">
              <c15:datalabelsRange>
                <c15:f>前年度収支計画記載書!$T$16:$AM$16</c15:f>
                <c15:dlblRangeCache>
                  <c:ptCount val="20"/>
                  <c:pt idx="0">
                    <c:v>3 </c:v>
                  </c:pt>
                  <c:pt idx="1">
                    <c:v>2 </c:v>
                  </c:pt>
                  <c:pt idx="2">
                    <c:v>5 </c:v>
                  </c:pt>
                  <c:pt idx="3">
                    <c:v>5 </c:v>
                  </c:pt>
                  <c:pt idx="4">
                    <c:v>8 </c:v>
                  </c:pt>
                  <c:pt idx="5">
                    <c:v>6 </c:v>
                  </c:pt>
                  <c:pt idx="6">
                    <c:v>10 </c:v>
                  </c:pt>
                  <c:pt idx="7">
                    <c:v>8 </c:v>
                  </c:pt>
                  <c:pt idx="8">
                    <c:v>13 </c:v>
                  </c:pt>
                  <c:pt idx="9">
                    <c:v>10 </c:v>
                  </c:pt>
                  <c:pt idx="10">
                    <c:v>15 </c:v>
                  </c:pt>
                  <c:pt idx="11">
                    <c:v>13 </c:v>
                  </c:pt>
                  <c:pt idx="12">
                    <c:v>18 </c:v>
                  </c:pt>
                  <c:pt idx="13">
                    <c:v>17 </c:v>
                  </c:pt>
                  <c:pt idx="14">
                    <c:v>20 </c:v>
                  </c:pt>
                  <c:pt idx="15">
                    <c:v>22 </c:v>
                  </c:pt>
                  <c:pt idx="16">
                    <c:v>23 </c:v>
                  </c:pt>
                  <c:pt idx="17">
                    <c:v>28 </c:v>
                  </c:pt>
                  <c:pt idx="18">
                    <c:v>26 </c:v>
                  </c:pt>
                  <c:pt idx="19">
                    <c:v>35 </c:v>
                  </c:pt>
                </c15:dlblRangeCache>
              </c15:datalabelsRange>
            </c:ext>
            <c:ext xmlns:c16="http://schemas.microsoft.com/office/drawing/2014/chart" uri="{C3380CC4-5D6E-409C-BE32-E72D297353CC}">
              <c16:uniqueId val="{0000004C-E92E-413B-A0A5-0FD4C679004E}"/>
            </c:ext>
          </c:extLst>
        </c:ser>
        <c:dLbls>
          <c:showLegendKey val="0"/>
          <c:showVal val="0"/>
          <c:showCatName val="0"/>
          <c:showSerName val="0"/>
          <c:showPercent val="0"/>
          <c:showBubbleSize val="0"/>
        </c:dLbls>
        <c:gapWidth val="50"/>
        <c:overlap val="100"/>
        <c:axId val="987539640"/>
        <c:axId val="987542264"/>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20863190840955E-2"/>
          <c:y val="3.882011309796729E-2"/>
          <c:w val="0.90055770070160179"/>
          <c:h val="0.83119946634445951"/>
        </c:manualLayout>
      </c:layout>
      <c:barChart>
        <c:barDir val="col"/>
        <c:grouping val="stacked"/>
        <c:varyColors val="0"/>
        <c:ser>
          <c:idx val="0"/>
          <c:order val="0"/>
          <c:tx>
            <c:strRef>
              <c:f>前年度収支計画記載書!$S$20</c:f>
              <c:strCache>
                <c:ptCount val="1"/>
                <c:pt idx="0">
                  <c:v>雇用契約(フルタイム)</c:v>
                </c:pt>
              </c:strCache>
            </c:strRef>
          </c:tx>
          <c:spPr>
            <a:solidFill>
              <a:schemeClr val="bg1">
                <a:lumMod val="85000"/>
                <a:alpha val="70000"/>
              </a:schemeClr>
            </a:solidFill>
            <a:ln>
              <a:noFill/>
            </a:ln>
            <a:effectLst/>
          </c:spPr>
          <c:invertIfNegative val="0"/>
          <c:dPt>
            <c:idx val="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1-F12B-4FFA-B979-25D015EED426}"/>
              </c:ext>
            </c:extLst>
          </c:dPt>
          <c:dPt>
            <c:idx val="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3-F12B-4FFA-B979-25D015EED426}"/>
              </c:ext>
            </c:extLst>
          </c:dPt>
          <c:dPt>
            <c:idx val="5"/>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5-F12B-4FFA-B979-25D015EED426}"/>
              </c:ext>
            </c:extLst>
          </c:dPt>
          <c:dPt>
            <c:idx val="7"/>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7-F12B-4FFA-B979-25D015EED426}"/>
              </c:ext>
            </c:extLst>
          </c:dPt>
          <c:dPt>
            <c:idx val="9"/>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9-F12B-4FFA-B979-25D015EED426}"/>
              </c:ext>
            </c:extLst>
          </c:dPt>
          <c:dPt>
            <c:idx val="1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B-F12B-4FFA-B979-25D015EED426}"/>
              </c:ext>
            </c:extLst>
          </c:dPt>
          <c:dPt>
            <c:idx val="1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D-F12B-4FFA-B979-25D015EED426}"/>
              </c:ext>
            </c:extLst>
          </c:dPt>
          <c:dPt>
            <c:idx val="15"/>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F-F12B-4FFA-B979-25D015EED426}"/>
              </c:ext>
            </c:extLst>
          </c:dPt>
          <c:dPt>
            <c:idx val="17"/>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1-F12B-4FFA-B979-25D015EED426}"/>
              </c:ext>
            </c:extLst>
          </c:dPt>
          <c:dPt>
            <c:idx val="19"/>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3-F12B-4FFA-B979-25D015EED426}"/>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前年度収支計画記載書!$T$18:$AM$19</c:f>
              <c:multiLvlStrCache>
                <c:ptCount val="20"/>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lvl>
                <c:lvl>
                  <c:pt idx="0">
                    <c:v>4月</c:v>
                  </c:pt>
                  <c:pt idx="2">
                    <c:v>5月</c:v>
                  </c:pt>
                  <c:pt idx="4">
                    <c:v>6月</c:v>
                  </c:pt>
                  <c:pt idx="6">
                    <c:v>7月</c:v>
                  </c:pt>
                  <c:pt idx="8">
                    <c:v>8月</c:v>
                  </c:pt>
                  <c:pt idx="10">
                    <c:v>9月</c:v>
                  </c:pt>
                  <c:pt idx="12">
                    <c:v>10月</c:v>
                  </c:pt>
                  <c:pt idx="14">
                    <c:v>11月</c:v>
                  </c:pt>
                  <c:pt idx="16">
                    <c:v>12月</c:v>
                  </c:pt>
                  <c:pt idx="18">
                    <c:v>１月</c:v>
                  </c:pt>
                </c:lvl>
              </c:multiLvlStrCache>
            </c:multiLvlStrRef>
          </c:cat>
          <c:val>
            <c:numRef>
              <c:f>前年度収支計画記載書!$T$20:$AM$20</c:f>
              <c:numCache>
                <c:formatCode>#,##0_);[Red]\(#,##0\)</c:formatCode>
                <c:ptCount val="20"/>
                <c:pt idx="0">
                  <c:v>22</c:v>
                </c:pt>
                <c:pt idx="1">
                  <c:v>20</c:v>
                </c:pt>
                <c:pt idx="2">
                  <c:v>22</c:v>
                </c:pt>
                <c:pt idx="3">
                  <c:v>92.5</c:v>
                </c:pt>
                <c:pt idx="4">
                  <c:v>44</c:v>
                </c:pt>
                <c:pt idx="5">
                  <c:v>114.5</c:v>
                </c:pt>
                <c:pt idx="6">
                  <c:v>44</c:v>
                </c:pt>
                <c:pt idx="7">
                  <c:v>136.5</c:v>
                </c:pt>
                <c:pt idx="8">
                  <c:v>66</c:v>
                </c:pt>
                <c:pt idx="9">
                  <c:v>181.5</c:v>
                </c:pt>
                <c:pt idx="10">
                  <c:v>66</c:v>
                </c:pt>
                <c:pt idx="11">
                  <c:v>204</c:v>
                </c:pt>
                <c:pt idx="12">
                  <c:v>88</c:v>
                </c:pt>
                <c:pt idx="13">
                  <c:v>254</c:v>
                </c:pt>
                <c:pt idx="14">
                  <c:v>88</c:v>
                </c:pt>
                <c:pt idx="15">
                  <c:v>299</c:v>
                </c:pt>
                <c:pt idx="16">
                  <c:v>110</c:v>
                </c:pt>
                <c:pt idx="17">
                  <c:v>364</c:v>
                </c:pt>
                <c:pt idx="18">
                  <c:v>132</c:v>
                </c:pt>
                <c:pt idx="19">
                  <c:v>414</c:v>
                </c:pt>
              </c:numCache>
            </c:numRef>
          </c:val>
          <c:extLst>
            <c:ext xmlns:c16="http://schemas.microsoft.com/office/drawing/2014/chart" uri="{C3380CC4-5D6E-409C-BE32-E72D297353CC}">
              <c16:uniqueId val="{00000014-F12B-4FFA-B979-25D015EED426}"/>
            </c:ext>
          </c:extLst>
        </c:ser>
        <c:ser>
          <c:idx val="1"/>
          <c:order val="1"/>
          <c:tx>
            <c:strRef>
              <c:f>前年度収支計画記載書!$S$21</c:f>
              <c:strCache>
                <c:ptCount val="1"/>
                <c:pt idx="0">
                  <c:v>雇用契約(フルタイム)以外</c:v>
                </c:pt>
              </c:strCache>
            </c:strRef>
          </c:tx>
          <c:spPr>
            <a:solidFill>
              <a:schemeClr val="bg1">
                <a:lumMod val="65000"/>
                <a:alpha val="70000"/>
              </a:schemeClr>
            </a:solidFill>
            <a:ln>
              <a:noFill/>
            </a:ln>
            <a:effectLst/>
          </c:spPr>
          <c:invertIfNegative val="0"/>
          <c:dPt>
            <c:idx val="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6-F12B-4FFA-B979-25D015EED426}"/>
              </c:ext>
            </c:extLst>
          </c:dPt>
          <c:dPt>
            <c:idx val="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8-F12B-4FFA-B979-25D015EED426}"/>
              </c:ext>
            </c:extLst>
          </c:dPt>
          <c:dPt>
            <c:idx val="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A-F12B-4FFA-B979-25D015EED426}"/>
              </c:ext>
            </c:extLst>
          </c:dPt>
          <c:dPt>
            <c:idx val="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C-F12B-4FFA-B979-25D015EED426}"/>
              </c:ext>
            </c:extLst>
          </c:dPt>
          <c:dPt>
            <c:idx val="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E-F12B-4FFA-B979-25D015EED426}"/>
              </c:ext>
            </c:extLst>
          </c:dPt>
          <c:dPt>
            <c:idx val="1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0-F12B-4FFA-B979-25D015EED426}"/>
              </c:ext>
            </c:extLst>
          </c:dPt>
          <c:dPt>
            <c:idx val="1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2-F12B-4FFA-B979-25D015EED426}"/>
              </c:ext>
            </c:extLst>
          </c:dPt>
          <c:dPt>
            <c:idx val="1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4-F12B-4FFA-B979-25D015EED426}"/>
              </c:ext>
            </c:extLst>
          </c:dPt>
          <c:dPt>
            <c:idx val="1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6-F12B-4FFA-B979-25D015EED426}"/>
              </c:ext>
            </c:extLst>
          </c:dPt>
          <c:dPt>
            <c:idx val="1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8-F12B-4FFA-B979-25D015EED426}"/>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前年度収支計画記載書!$T$18:$AM$19</c:f>
              <c:multiLvlStrCache>
                <c:ptCount val="20"/>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lvl>
                <c:lvl>
                  <c:pt idx="0">
                    <c:v>4月</c:v>
                  </c:pt>
                  <c:pt idx="2">
                    <c:v>5月</c:v>
                  </c:pt>
                  <c:pt idx="4">
                    <c:v>6月</c:v>
                  </c:pt>
                  <c:pt idx="6">
                    <c:v>7月</c:v>
                  </c:pt>
                  <c:pt idx="8">
                    <c:v>8月</c:v>
                  </c:pt>
                  <c:pt idx="10">
                    <c:v>9月</c:v>
                  </c:pt>
                  <c:pt idx="12">
                    <c:v>10月</c:v>
                  </c:pt>
                  <c:pt idx="14">
                    <c:v>11月</c:v>
                  </c:pt>
                  <c:pt idx="16">
                    <c:v>12月</c:v>
                  </c:pt>
                  <c:pt idx="18">
                    <c:v>１月</c:v>
                  </c:pt>
                </c:lvl>
              </c:multiLvlStrCache>
            </c:multiLvlStrRef>
          </c:cat>
          <c:val>
            <c:numRef>
              <c:f>前年度収支計画記載書!$T$21:$AM$21</c:f>
              <c:numCache>
                <c:formatCode>#,##0_);[Red]\(#,##0\)</c:formatCode>
                <c:ptCount val="20"/>
                <c:pt idx="0">
                  <c:v>22</c:v>
                </c:pt>
                <c:pt idx="1">
                  <c:v>10</c:v>
                </c:pt>
                <c:pt idx="2">
                  <c:v>44</c:v>
                </c:pt>
                <c:pt idx="3">
                  <c:v>16.25</c:v>
                </c:pt>
                <c:pt idx="4">
                  <c:v>66</c:v>
                </c:pt>
                <c:pt idx="5">
                  <c:v>23.75</c:v>
                </c:pt>
                <c:pt idx="6">
                  <c:v>88</c:v>
                </c:pt>
                <c:pt idx="7">
                  <c:v>31.25</c:v>
                </c:pt>
                <c:pt idx="8">
                  <c:v>110</c:v>
                </c:pt>
                <c:pt idx="9">
                  <c:v>31.25</c:v>
                </c:pt>
                <c:pt idx="10">
                  <c:v>132</c:v>
                </c:pt>
                <c:pt idx="11">
                  <c:v>61.25</c:v>
                </c:pt>
                <c:pt idx="12">
                  <c:v>154</c:v>
                </c:pt>
                <c:pt idx="13">
                  <c:v>96.25</c:v>
                </c:pt>
                <c:pt idx="14">
                  <c:v>176</c:v>
                </c:pt>
                <c:pt idx="15">
                  <c:v>137.5</c:v>
                </c:pt>
                <c:pt idx="16">
                  <c:v>198</c:v>
                </c:pt>
                <c:pt idx="17">
                  <c:v>175</c:v>
                </c:pt>
                <c:pt idx="18">
                  <c:v>220</c:v>
                </c:pt>
                <c:pt idx="19">
                  <c:v>227.5</c:v>
                </c:pt>
              </c:numCache>
            </c:numRef>
          </c:val>
          <c:extLst>
            <c:ext xmlns:c16="http://schemas.microsoft.com/office/drawing/2014/chart" uri="{C3380CC4-5D6E-409C-BE32-E72D297353CC}">
              <c16:uniqueId val="{00000029-F12B-4FFA-B979-25D015EED426}"/>
            </c:ext>
          </c:extLst>
        </c:ser>
        <c:ser>
          <c:idx val="2"/>
          <c:order val="2"/>
          <c:tx>
            <c:strRef>
              <c:f>前年度収支計画記載書!$S$23</c:f>
              <c:strCache>
                <c:ptCount val="1"/>
                <c:pt idx="0">
                  <c:v>ダミー</c:v>
                </c:pt>
              </c:strCache>
            </c:strRef>
          </c:tx>
          <c:spPr>
            <a:noFill/>
            <a:ln>
              <a:noFill/>
            </a:ln>
            <a:effectLst/>
          </c:spPr>
          <c:invertIfNegative val="0"/>
          <c:dLbls>
            <c:dLbl>
              <c:idx val="0"/>
              <c:tx>
                <c:rich>
                  <a:bodyPr/>
                  <a:lstStyle/>
                  <a:p>
                    <a:fld id="{62F1ACD9-1EBC-420B-8462-807D5F462E78}"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F12B-4FFA-B979-25D015EED426}"/>
                </c:ext>
              </c:extLst>
            </c:dLbl>
            <c:dLbl>
              <c:idx val="1"/>
              <c:tx>
                <c:rich>
                  <a:bodyPr/>
                  <a:lstStyle/>
                  <a:p>
                    <a:fld id="{C9CA96A0-EF3D-4268-9584-CBDC317CDC3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F12B-4FFA-B979-25D015EED426}"/>
                </c:ext>
              </c:extLst>
            </c:dLbl>
            <c:dLbl>
              <c:idx val="2"/>
              <c:tx>
                <c:rich>
                  <a:bodyPr/>
                  <a:lstStyle/>
                  <a:p>
                    <a:fld id="{7215AEDB-6A82-4208-9725-7C42B374C23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F12B-4FFA-B979-25D015EED426}"/>
                </c:ext>
              </c:extLst>
            </c:dLbl>
            <c:dLbl>
              <c:idx val="3"/>
              <c:tx>
                <c:rich>
                  <a:bodyPr/>
                  <a:lstStyle/>
                  <a:p>
                    <a:fld id="{E7C049CE-675C-4A9B-86DD-77FF5642C39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F12B-4FFA-B979-25D015EED426}"/>
                </c:ext>
              </c:extLst>
            </c:dLbl>
            <c:dLbl>
              <c:idx val="4"/>
              <c:tx>
                <c:rich>
                  <a:bodyPr/>
                  <a:lstStyle/>
                  <a:p>
                    <a:fld id="{DEA7517E-DCBE-407B-80EA-1654DD6C392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F12B-4FFA-B979-25D015EED426}"/>
                </c:ext>
              </c:extLst>
            </c:dLbl>
            <c:dLbl>
              <c:idx val="5"/>
              <c:tx>
                <c:rich>
                  <a:bodyPr/>
                  <a:lstStyle/>
                  <a:p>
                    <a:fld id="{933EE5C4-2C8A-477D-A935-445E2A45D4C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F12B-4FFA-B979-25D015EED426}"/>
                </c:ext>
              </c:extLst>
            </c:dLbl>
            <c:dLbl>
              <c:idx val="6"/>
              <c:tx>
                <c:rich>
                  <a:bodyPr/>
                  <a:lstStyle/>
                  <a:p>
                    <a:fld id="{6AEBE2C2-0E2A-4240-BBFD-1558D97C81E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F12B-4FFA-B979-25D015EED426}"/>
                </c:ext>
              </c:extLst>
            </c:dLbl>
            <c:dLbl>
              <c:idx val="7"/>
              <c:tx>
                <c:rich>
                  <a:bodyPr/>
                  <a:lstStyle/>
                  <a:p>
                    <a:fld id="{B9AD7E13-E2F0-41F1-9CD5-6FAD5786AF5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F12B-4FFA-B979-25D015EED426}"/>
                </c:ext>
              </c:extLst>
            </c:dLbl>
            <c:dLbl>
              <c:idx val="8"/>
              <c:tx>
                <c:rich>
                  <a:bodyPr/>
                  <a:lstStyle/>
                  <a:p>
                    <a:fld id="{6533138B-11CA-42D9-8D44-D2CF882D164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F12B-4FFA-B979-25D015EED426}"/>
                </c:ext>
              </c:extLst>
            </c:dLbl>
            <c:dLbl>
              <c:idx val="9"/>
              <c:tx>
                <c:rich>
                  <a:bodyPr/>
                  <a:lstStyle/>
                  <a:p>
                    <a:fld id="{3142782F-0FC6-489F-98F8-AF4E13B87E2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F12B-4FFA-B979-25D015EED426}"/>
                </c:ext>
              </c:extLst>
            </c:dLbl>
            <c:dLbl>
              <c:idx val="10"/>
              <c:tx>
                <c:rich>
                  <a:bodyPr/>
                  <a:lstStyle/>
                  <a:p>
                    <a:fld id="{49C69B83-CF5B-4FAB-AC28-AFBEB0E2DA9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F12B-4FFA-B979-25D015EED426}"/>
                </c:ext>
              </c:extLst>
            </c:dLbl>
            <c:dLbl>
              <c:idx val="11"/>
              <c:tx>
                <c:rich>
                  <a:bodyPr/>
                  <a:lstStyle/>
                  <a:p>
                    <a:fld id="{B5041DD8-1665-46F5-8A03-E7AB197BC0D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F12B-4FFA-B979-25D015EED426}"/>
                </c:ext>
              </c:extLst>
            </c:dLbl>
            <c:dLbl>
              <c:idx val="12"/>
              <c:tx>
                <c:rich>
                  <a:bodyPr/>
                  <a:lstStyle/>
                  <a:p>
                    <a:fld id="{D3F77EB9-C84F-432F-8436-23446334A55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F12B-4FFA-B979-25D015EED426}"/>
                </c:ext>
              </c:extLst>
            </c:dLbl>
            <c:dLbl>
              <c:idx val="13"/>
              <c:tx>
                <c:rich>
                  <a:bodyPr/>
                  <a:lstStyle/>
                  <a:p>
                    <a:fld id="{20B267E3-E9B3-4A93-B07D-7C7B70CAD84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F12B-4FFA-B979-25D015EED426}"/>
                </c:ext>
              </c:extLst>
            </c:dLbl>
            <c:dLbl>
              <c:idx val="14"/>
              <c:tx>
                <c:rich>
                  <a:bodyPr/>
                  <a:lstStyle/>
                  <a:p>
                    <a:fld id="{376F040D-083C-4541-B6AE-39C71D5A89A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F12B-4FFA-B979-25D015EED426}"/>
                </c:ext>
              </c:extLst>
            </c:dLbl>
            <c:dLbl>
              <c:idx val="15"/>
              <c:tx>
                <c:rich>
                  <a:bodyPr/>
                  <a:lstStyle/>
                  <a:p>
                    <a:fld id="{2C932CD5-1B81-42E2-9E4E-5FEF2D2D1F6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F12B-4FFA-B979-25D015EED426}"/>
                </c:ext>
              </c:extLst>
            </c:dLbl>
            <c:dLbl>
              <c:idx val="16"/>
              <c:tx>
                <c:rich>
                  <a:bodyPr/>
                  <a:lstStyle/>
                  <a:p>
                    <a:fld id="{5253B142-0D6B-463F-90DE-8AA9A3AE34D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F12B-4FFA-B979-25D015EED426}"/>
                </c:ext>
              </c:extLst>
            </c:dLbl>
            <c:dLbl>
              <c:idx val="17"/>
              <c:tx>
                <c:rich>
                  <a:bodyPr/>
                  <a:lstStyle/>
                  <a:p>
                    <a:fld id="{42231F9A-FDEF-4969-983C-79C6273A631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F12B-4FFA-B979-25D015EED426}"/>
                </c:ext>
              </c:extLst>
            </c:dLbl>
            <c:dLbl>
              <c:idx val="18"/>
              <c:tx>
                <c:rich>
                  <a:bodyPr/>
                  <a:lstStyle/>
                  <a:p>
                    <a:fld id="{90827C30-9118-4062-A734-737CB49263F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F12B-4FFA-B979-25D015EED426}"/>
                </c:ext>
              </c:extLst>
            </c:dLbl>
            <c:dLbl>
              <c:idx val="19"/>
              <c:tx>
                <c:rich>
                  <a:bodyPr/>
                  <a:lstStyle/>
                  <a:p>
                    <a:fld id="{58C0F948-A74F-4324-B818-AA679C67AEF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F12B-4FFA-B979-25D015EED42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前年度収支計画記載書!$T$18:$AM$19</c:f>
              <c:multiLvlStrCache>
                <c:ptCount val="20"/>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lvl>
                <c:lvl>
                  <c:pt idx="0">
                    <c:v>4月</c:v>
                  </c:pt>
                  <c:pt idx="2">
                    <c:v>5月</c:v>
                  </c:pt>
                  <c:pt idx="4">
                    <c:v>6月</c:v>
                  </c:pt>
                  <c:pt idx="6">
                    <c:v>7月</c:v>
                  </c:pt>
                  <c:pt idx="8">
                    <c:v>8月</c:v>
                  </c:pt>
                  <c:pt idx="10">
                    <c:v>9月</c:v>
                  </c:pt>
                  <c:pt idx="12">
                    <c:v>10月</c:v>
                  </c:pt>
                  <c:pt idx="14">
                    <c:v>11月</c:v>
                  </c:pt>
                  <c:pt idx="16">
                    <c:v>12月</c:v>
                  </c:pt>
                  <c:pt idx="18">
                    <c:v>１月</c:v>
                  </c:pt>
                </c:lvl>
              </c:multiLvlStrCache>
            </c:multiLvlStrRef>
          </c:cat>
          <c:val>
            <c:numRef>
              <c:f>前年度収支計画記載書!$T$23:$AM$23</c:f>
              <c:numCache>
                <c:formatCode>#,##0_);[Red]\(#,##0\)</c:formatCode>
                <c:ptCount val="2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numCache>
            </c:numRef>
          </c:val>
          <c:extLst>
            <c:ext xmlns:c15="http://schemas.microsoft.com/office/drawing/2012/chart" uri="{02D57815-91ED-43cb-92C2-25804820EDAC}">
              <c15:datalabelsRange>
                <c15:f>前年度収支計画記載書!$T$22:$AM$22</c15:f>
                <c15:dlblRangeCache>
                  <c:ptCount val="20"/>
                  <c:pt idx="0">
                    <c:v>44 </c:v>
                  </c:pt>
                  <c:pt idx="1">
                    <c:v>30 </c:v>
                  </c:pt>
                  <c:pt idx="2">
                    <c:v>66 </c:v>
                  </c:pt>
                  <c:pt idx="3">
                    <c:v>109 </c:v>
                  </c:pt>
                  <c:pt idx="4">
                    <c:v>110 </c:v>
                  </c:pt>
                  <c:pt idx="5">
                    <c:v>138 </c:v>
                  </c:pt>
                  <c:pt idx="6">
                    <c:v>132 </c:v>
                  </c:pt>
                  <c:pt idx="7">
                    <c:v>168 </c:v>
                  </c:pt>
                  <c:pt idx="8">
                    <c:v>176 </c:v>
                  </c:pt>
                  <c:pt idx="9">
                    <c:v>213 </c:v>
                  </c:pt>
                  <c:pt idx="10">
                    <c:v>198 </c:v>
                  </c:pt>
                  <c:pt idx="11">
                    <c:v>265 </c:v>
                  </c:pt>
                  <c:pt idx="12">
                    <c:v>242 </c:v>
                  </c:pt>
                  <c:pt idx="13">
                    <c:v>350 </c:v>
                  </c:pt>
                  <c:pt idx="14">
                    <c:v>264 </c:v>
                  </c:pt>
                  <c:pt idx="15">
                    <c:v>437 </c:v>
                  </c:pt>
                  <c:pt idx="16">
                    <c:v>308 </c:v>
                  </c:pt>
                  <c:pt idx="17">
                    <c:v>539 </c:v>
                  </c:pt>
                  <c:pt idx="18">
                    <c:v>352 </c:v>
                  </c:pt>
                  <c:pt idx="19">
                    <c:v>642 </c:v>
                  </c:pt>
                </c15:dlblRangeCache>
              </c15:datalabelsRange>
            </c:ext>
            <c:ext xmlns:c16="http://schemas.microsoft.com/office/drawing/2014/chart" uri="{C3380CC4-5D6E-409C-BE32-E72D297353CC}">
              <c16:uniqueId val="{0000002C-F12B-4FFA-B979-25D015EED426}"/>
            </c:ext>
          </c:extLst>
        </c:ser>
        <c:dLbls>
          <c:showLegendKey val="0"/>
          <c:showVal val="0"/>
          <c:showCatName val="0"/>
          <c:showSerName val="0"/>
          <c:showPercent val="0"/>
          <c:showBubbleSize val="0"/>
        </c:dLbls>
        <c:gapWidth val="50"/>
        <c:overlap val="100"/>
        <c:axId val="987539640"/>
        <c:axId val="987542264"/>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20863190840955E-2"/>
          <c:y val="3.882011309796729E-2"/>
          <c:w val="0.90055770070160179"/>
          <c:h val="0.83119946634445951"/>
        </c:manualLayout>
      </c:layout>
      <c:barChart>
        <c:barDir val="col"/>
        <c:grouping val="stacked"/>
        <c:varyColors val="0"/>
        <c:ser>
          <c:idx val="0"/>
          <c:order val="0"/>
          <c:tx>
            <c:strRef>
              <c:f>前年度収支計画記載書!$S$26</c:f>
              <c:strCache>
                <c:ptCount val="1"/>
                <c:pt idx="0">
                  <c:v>雇用契約(フルタイム)</c:v>
                </c:pt>
              </c:strCache>
            </c:strRef>
          </c:tx>
          <c:spPr>
            <a:solidFill>
              <a:schemeClr val="bg1">
                <a:lumMod val="85000"/>
                <a:alpha val="70000"/>
              </a:schemeClr>
            </a:solidFill>
            <a:ln>
              <a:noFill/>
            </a:ln>
            <a:effectLst/>
          </c:spPr>
          <c:invertIfNegative val="0"/>
          <c:dPt>
            <c:idx val="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1-6DDC-4572-92F5-1B2ADB1D75E9}"/>
              </c:ext>
            </c:extLst>
          </c:dPt>
          <c:dPt>
            <c:idx val="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3-6DDC-4572-92F5-1B2ADB1D75E9}"/>
              </c:ext>
            </c:extLst>
          </c:dPt>
          <c:dPt>
            <c:idx val="5"/>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5-6DDC-4572-92F5-1B2ADB1D75E9}"/>
              </c:ext>
            </c:extLst>
          </c:dPt>
          <c:dPt>
            <c:idx val="7"/>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7-6DDC-4572-92F5-1B2ADB1D75E9}"/>
              </c:ext>
            </c:extLst>
          </c:dPt>
          <c:dPt>
            <c:idx val="9"/>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9-6DDC-4572-92F5-1B2ADB1D75E9}"/>
              </c:ext>
            </c:extLst>
          </c:dPt>
          <c:dPt>
            <c:idx val="1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B-6DDC-4572-92F5-1B2ADB1D75E9}"/>
              </c:ext>
            </c:extLst>
          </c:dPt>
          <c:dPt>
            <c:idx val="1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D-6DDC-4572-92F5-1B2ADB1D75E9}"/>
              </c:ext>
            </c:extLst>
          </c:dPt>
          <c:dPt>
            <c:idx val="15"/>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F-6DDC-4572-92F5-1B2ADB1D75E9}"/>
              </c:ext>
            </c:extLst>
          </c:dPt>
          <c:dPt>
            <c:idx val="17"/>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1-6DDC-4572-92F5-1B2ADB1D75E9}"/>
              </c:ext>
            </c:extLst>
          </c:dPt>
          <c:dPt>
            <c:idx val="19"/>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3-6DDC-4572-92F5-1B2ADB1D75E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前年度収支計画記載書!$T$24:$AM$25</c:f>
              <c:multiLvlStrCache>
                <c:ptCount val="20"/>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lvl>
                <c:lvl>
                  <c:pt idx="0">
                    <c:v>4月</c:v>
                  </c:pt>
                  <c:pt idx="2">
                    <c:v>5月</c:v>
                  </c:pt>
                  <c:pt idx="4">
                    <c:v>6月</c:v>
                  </c:pt>
                  <c:pt idx="6">
                    <c:v>7月</c:v>
                  </c:pt>
                  <c:pt idx="8">
                    <c:v>8月</c:v>
                  </c:pt>
                  <c:pt idx="10">
                    <c:v>9月</c:v>
                  </c:pt>
                  <c:pt idx="12">
                    <c:v>10月</c:v>
                  </c:pt>
                  <c:pt idx="14">
                    <c:v>11月</c:v>
                  </c:pt>
                  <c:pt idx="16">
                    <c:v>12月</c:v>
                  </c:pt>
                  <c:pt idx="18">
                    <c:v>１月</c:v>
                  </c:pt>
                </c:lvl>
              </c:multiLvlStrCache>
            </c:multiLvlStrRef>
          </c:cat>
          <c:val>
            <c:numRef>
              <c:f>前年度収支計画記載書!$T$26:$AM$26</c:f>
              <c:numCache>
                <c:formatCode>#,##0_);[Red]\(#,##0\)</c:formatCode>
                <c:ptCount val="20"/>
                <c:pt idx="0">
                  <c:v>88</c:v>
                </c:pt>
                <c:pt idx="1">
                  <c:v>80</c:v>
                </c:pt>
                <c:pt idx="2">
                  <c:v>88</c:v>
                </c:pt>
                <c:pt idx="3">
                  <c:v>370</c:v>
                </c:pt>
                <c:pt idx="4">
                  <c:v>176</c:v>
                </c:pt>
                <c:pt idx="5">
                  <c:v>458</c:v>
                </c:pt>
                <c:pt idx="6">
                  <c:v>176</c:v>
                </c:pt>
                <c:pt idx="7">
                  <c:v>546</c:v>
                </c:pt>
                <c:pt idx="8">
                  <c:v>264</c:v>
                </c:pt>
                <c:pt idx="9">
                  <c:v>726</c:v>
                </c:pt>
                <c:pt idx="10">
                  <c:v>264</c:v>
                </c:pt>
                <c:pt idx="11">
                  <c:v>816</c:v>
                </c:pt>
                <c:pt idx="12">
                  <c:v>352</c:v>
                </c:pt>
                <c:pt idx="13">
                  <c:v>1016</c:v>
                </c:pt>
                <c:pt idx="14">
                  <c:v>352</c:v>
                </c:pt>
                <c:pt idx="15">
                  <c:v>1196</c:v>
                </c:pt>
                <c:pt idx="16">
                  <c:v>440</c:v>
                </c:pt>
                <c:pt idx="17">
                  <c:v>1456</c:v>
                </c:pt>
                <c:pt idx="18">
                  <c:v>528</c:v>
                </c:pt>
                <c:pt idx="19">
                  <c:v>1656</c:v>
                </c:pt>
              </c:numCache>
            </c:numRef>
          </c:val>
          <c:extLst>
            <c:ext xmlns:c16="http://schemas.microsoft.com/office/drawing/2014/chart" uri="{C3380CC4-5D6E-409C-BE32-E72D297353CC}">
              <c16:uniqueId val="{00000014-6DDC-4572-92F5-1B2ADB1D75E9}"/>
            </c:ext>
          </c:extLst>
        </c:ser>
        <c:ser>
          <c:idx val="1"/>
          <c:order val="1"/>
          <c:tx>
            <c:strRef>
              <c:f>前年度収支計画記載書!$S$27</c:f>
              <c:strCache>
                <c:ptCount val="1"/>
                <c:pt idx="0">
                  <c:v>雇用契約(フルタイム)以外</c:v>
                </c:pt>
              </c:strCache>
            </c:strRef>
          </c:tx>
          <c:spPr>
            <a:solidFill>
              <a:schemeClr val="bg1">
                <a:lumMod val="65000"/>
                <a:alpha val="70000"/>
              </a:schemeClr>
            </a:solidFill>
            <a:ln>
              <a:noFill/>
            </a:ln>
            <a:effectLst/>
          </c:spPr>
          <c:invertIfNegative val="0"/>
          <c:dPt>
            <c:idx val="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6-6DDC-4572-92F5-1B2ADB1D75E9}"/>
              </c:ext>
            </c:extLst>
          </c:dPt>
          <c:dPt>
            <c:idx val="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8-6DDC-4572-92F5-1B2ADB1D75E9}"/>
              </c:ext>
            </c:extLst>
          </c:dPt>
          <c:dPt>
            <c:idx val="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A-6DDC-4572-92F5-1B2ADB1D75E9}"/>
              </c:ext>
            </c:extLst>
          </c:dPt>
          <c:dPt>
            <c:idx val="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C-6DDC-4572-92F5-1B2ADB1D75E9}"/>
              </c:ext>
            </c:extLst>
          </c:dPt>
          <c:dPt>
            <c:idx val="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E-6DDC-4572-92F5-1B2ADB1D75E9}"/>
              </c:ext>
            </c:extLst>
          </c:dPt>
          <c:dPt>
            <c:idx val="1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0-6DDC-4572-92F5-1B2ADB1D75E9}"/>
              </c:ext>
            </c:extLst>
          </c:dPt>
          <c:dPt>
            <c:idx val="1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2-6DDC-4572-92F5-1B2ADB1D75E9}"/>
              </c:ext>
            </c:extLst>
          </c:dPt>
          <c:dPt>
            <c:idx val="1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4-6DDC-4572-92F5-1B2ADB1D75E9}"/>
              </c:ext>
            </c:extLst>
          </c:dPt>
          <c:dPt>
            <c:idx val="1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6-6DDC-4572-92F5-1B2ADB1D75E9}"/>
              </c:ext>
            </c:extLst>
          </c:dPt>
          <c:dPt>
            <c:idx val="1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8-6DDC-4572-92F5-1B2ADB1D75E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前年度収支計画記載書!$T$24:$AM$25</c:f>
              <c:multiLvlStrCache>
                <c:ptCount val="20"/>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lvl>
                <c:lvl>
                  <c:pt idx="0">
                    <c:v>4月</c:v>
                  </c:pt>
                  <c:pt idx="2">
                    <c:v>5月</c:v>
                  </c:pt>
                  <c:pt idx="4">
                    <c:v>6月</c:v>
                  </c:pt>
                  <c:pt idx="6">
                    <c:v>7月</c:v>
                  </c:pt>
                  <c:pt idx="8">
                    <c:v>8月</c:v>
                  </c:pt>
                  <c:pt idx="10">
                    <c:v>9月</c:v>
                  </c:pt>
                  <c:pt idx="12">
                    <c:v>10月</c:v>
                  </c:pt>
                  <c:pt idx="14">
                    <c:v>11月</c:v>
                  </c:pt>
                  <c:pt idx="16">
                    <c:v>12月</c:v>
                  </c:pt>
                  <c:pt idx="18">
                    <c:v>１月</c:v>
                  </c:pt>
                </c:lvl>
              </c:multiLvlStrCache>
            </c:multiLvlStrRef>
          </c:cat>
          <c:val>
            <c:numRef>
              <c:f>前年度収支計画記載書!$T$27:$AM$27</c:f>
              <c:numCache>
                <c:formatCode>#,##0_);[Red]\(#,##0\)</c:formatCode>
                <c:ptCount val="20"/>
                <c:pt idx="0">
                  <c:v>88</c:v>
                </c:pt>
                <c:pt idx="1">
                  <c:v>40</c:v>
                </c:pt>
                <c:pt idx="2">
                  <c:v>176</c:v>
                </c:pt>
                <c:pt idx="3">
                  <c:v>65</c:v>
                </c:pt>
                <c:pt idx="4">
                  <c:v>264</c:v>
                </c:pt>
                <c:pt idx="5">
                  <c:v>95</c:v>
                </c:pt>
                <c:pt idx="6">
                  <c:v>352</c:v>
                </c:pt>
                <c:pt idx="7">
                  <c:v>125</c:v>
                </c:pt>
                <c:pt idx="8">
                  <c:v>440</c:v>
                </c:pt>
                <c:pt idx="9">
                  <c:v>125</c:v>
                </c:pt>
                <c:pt idx="10">
                  <c:v>528</c:v>
                </c:pt>
                <c:pt idx="11">
                  <c:v>245</c:v>
                </c:pt>
                <c:pt idx="12">
                  <c:v>616</c:v>
                </c:pt>
                <c:pt idx="13">
                  <c:v>385</c:v>
                </c:pt>
                <c:pt idx="14">
                  <c:v>704</c:v>
                </c:pt>
                <c:pt idx="15">
                  <c:v>550</c:v>
                </c:pt>
                <c:pt idx="16">
                  <c:v>792</c:v>
                </c:pt>
                <c:pt idx="17">
                  <c:v>700</c:v>
                </c:pt>
                <c:pt idx="18">
                  <c:v>880</c:v>
                </c:pt>
                <c:pt idx="19">
                  <c:v>910</c:v>
                </c:pt>
              </c:numCache>
            </c:numRef>
          </c:val>
          <c:extLst>
            <c:ext xmlns:c16="http://schemas.microsoft.com/office/drawing/2014/chart" uri="{C3380CC4-5D6E-409C-BE32-E72D297353CC}">
              <c16:uniqueId val="{00000029-6DDC-4572-92F5-1B2ADB1D75E9}"/>
            </c:ext>
          </c:extLst>
        </c:ser>
        <c:ser>
          <c:idx val="2"/>
          <c:order val="2"/>
          <c:tx>
            <c:strRef>
              <c:f>前年度収支計画記載書!$S$29</c:f>
              <c:strCache>
                <c:ptCount val="1"/>
                <c:pt idx="0">
                  <c:v>ダミー</c:v>
                </c:pt>
              </c:strCache>
            </c:strRef>
          </c:tx>
          <c:spPr>
            <a:noFill/>
            <a:ln>
              <a:noFill/>
            </a:ln>
            <a:effectLst/>
          </c:spPr>
          <c:invertIfNegative val="0"/>
          <c:dLbls>
            <c:dLbl>
              <c:idx val="0"/>
              <c:tx>
                <c:rich>
                  <a:bodyPr/>
                  <a:lstStyle/>
                  <a:p>
                    <a:fld id="{639774C6-BA86-427B-8AE4-B5DFCEB92B38}"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6DDC-4572-92F5-1B2ADB1D75E9}"/>
                </c:ext>
              </c:extLst>
            </c:dLbl>
            <c:dLbl>
              <c:idx val="1"/>
              <c:tx>
                <c:rich>
                  <a:bodyPr/>
                  <a:lstStyle/>
                  <a:p>
                    <a:fld id="{9669F738-1D99-4B23-BE52-C544F1AEC2B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6DDC-4572-92F5-1B2ADB1D75E9}"/>
                </c:ext>
              </c:extLst>
            </c:dLbl>
            <c:dLbl>
              <c:idx val="2"/>
              <c:tx>
                <c:rich>
                  <a:bodyPr/>
                  <a:lstStyle/>
                  <a:p>
                    <a:fld id="{1B1E3E42-0953-4751-A01A-800363B71E1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6DDC-4572-92F5-1B2ADB1D75E9}"/>
                </c:ext>
              </c:extLst>
            </c:dLbl>
            <c:dLbl>
              <c:idx val="3"/>
              <c:tx>
                <c:rich>
                  <a:bodyPr/>
                  <a:lstStyle/>
                  <a:p>
                    <a:fld id="{E5D07096-F515-414A-A425-E3633F12E2F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6DDC-4572-92F5-1B2ADB1D75E9}"/>
                </c:ext>
              </c:extLst>
            </c:dLbl>
            <c:dLbl>
              <c:idx val="4"/>
              <c:tx>
                <c:rich>
                  <a:bodyPr/>
                  <a:lstStyle/>
                  <a:p>
                    <a:fld id="{2D99E4A0-13FD-4B76-8FA1-448D07DF800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6DDC-4572-92F5-1B2ADB1D75E9}"/>
                </c:ext>
              </c:extLst>
            </c:dLbl>
            <c:dLbl>
              <c:idx val="5"/>
              <c:tx>
                <c:rich>
                  <a:bodyPr/>
                  <a:lstStyle/>
                  <a:p>
                    <a:fld id="{E1180E5D-A3DB-4AA4-BF0C-8109D251A9A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6DDC-4572-92F5-1B2ADB1D75E9}"/>
                </c:ext>
              </c:extLst>
            </c:dLbl>
            <c:dLbl>
              <c:idx val="6"/>
              <c:tx>
                <c:rich>
                  <a:bodyPr/>
                  <a:lstStyle/>
                  <a:p>
                    <a:fld id="{F00D0D25-6437-4D0C-8FE2-87E12F3732B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6DDC-4572-92F5-1B2ADB1D75E9}"/>
                </c:ext>
              </c:extLst>
            </c:dLbl>
            <c:dLbl>
              <c:idx val="7"/>
              <c:tx>
                <c:rich>
                  <a:bodyPr/>
                  <a:lstStyle/>
                  <a:p>
                    <a:fld id="{3C91640C-033F-41FE-B850-58E37AE7C63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6DDC-4572-92F5-1B2ADB1D75E9}"/>
                </c:ext>
              </c:extLst>
            </c:dLbl>
            <c:dLbl>
              <c:idx val="8"/>
              <c:tx>
                <c:rich>
                  <a:bodyPr/>
                  <a:lstStyle/>
                  <a:p>
                    <a:fld id="{8DD6668B-698F-44C4-B054-B8563A957E5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6DDC-4572-92F5-1B2ADB1D75E9}"/>
                </c:ext>
              </c:extLst>
            </c:dLbl>
            <c:dLbl>
              <c:idx val="9"/>
              <c:tx>
                <c:rich>
                  <a:bodyPr/>
                  <a:lstStyle/>
                  <a:p>
                    <a:fld id="{D4C5FAF2-B026-43AE-8C38-CC8209A17BE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6DDC-4572-92F5-1B2ADB1D75E9}"/>
                </c:ext>
              </c:extLst>
            </c:dLbl>
            <c:dLbl>
              <c:idx val="10"/>
              <c:tx>
                <c:rich>
                  <a:bodyPr/>
                  <a:lstStyle/>
                  <a:p>
                    <a:fld id="{3D6C8B3D-831C-4024-9FB2-E24D295FA4D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6DDC-4572-92F5-1B2ADB1D75E9}"/>
                </c:ext>
              </c:extLst>
            </c:dLbl>
            <c:dLbl>
              <c:idx val="11"/>
              <c:tx>
                <c:rich>
                  <a:bodyPr/>
                  <a:lstStyle/>
                  <a:p>
                    <a:fld id="{3F0B0DDF-B70D-4231-A2BF-5F59BD09A97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6DDC-4572-92F5-1B2ADB1D75E9}"/>
                </c:ext>
              </c:extLst>
            </c:dLbl>
            <c:dLbl>
              <c:idx val="12"/>
              <c:tx>
                <c:rich>
                  <a:bodyPr/>
                  <a:lstStyle/>
                  <a:p>
                    <a:fld id="{BB8DA2D5-BD52-4C0F-8568-4C519C1082D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6DDC-4572-92F5-1B2ADB1D75E9}"/>
                </c:ext>
              </c:extLst>
            </c:dLbl>
            <c:dLbl>
              <c:idx val="13"/>
              <c:tx>
                <c:rich>
                  <a:bodyPr/>
                  <a:lstStyle/>
                  <a:p>
                    <a:fld id="{ADC36924-B77C-4CD4-872E-6AA27DB340A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6DDC-4572-92F5-1B2ADB1D75E9}"/>
                </c:ext>
              </c:extLst>
            </c:dLbl>
            <c:dLbl>
              <c:idx val="14"/>
              <c:tx>
                <c:rich>
                  <a:bodyPr/>
                  <a:lstStyle/>
                  <a:p>
                    <a:fld id="{6436D47B-FACA-4D35-8B83-86606629D3B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6DDC-4572-92F5-1B2ADB1D75E9}"/>
                </c:ext>
              </c:extLst>
            </c:dLbl>
            <c:dLbl>
              <c:idx val="15"/>
              <c:tx>
                <c:rich>
                  <a:bodyPr/>
                  <a:lstStyle/>
                  <a:p>
                    <a:fld id="{76CEACB8-A522-4F2E-A4CD-A1141BEF041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6DDC-4572-92F5-1B2ADB1D75E9}"/>
                </c:ext>
              </c:extLst>
            </c:dLbl>
            <c:dLbl>
              <c:idx val="16"/>
              <c:tx>
                <c:rich>
                  <a:bodyPr/>
                  <a:lstStyle/>
                  <a:p>
                    <a:fld id="{39774295-B30C-4CC7-9A6D-070297B0E28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6DDC-4572-92F5-1B2ADB1D75E9}"/>
                </c:ext>
              </c:extLst>
            </c:dLbl>
            <c:dLbl>
              <c:idx val="17"/>
              <c:tx>
                <c:rich>
                  <a:bodyPr/>
                  <a:lstStyle/>
                  <a:p>
                    <a:fld id="{83699981-62DE-4BD6-A836-B80F9BFCBF0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6DDC-4572-92F5-1B2ADB1D75E9}"/>
                </c:ext>
              </c:extLst>
            </c:dLbl>
            <c:dLbl>
              <c:idx val="18"/>
              <c:tx>
                <c:rich>
                  <a:bodyPr/>
                  <a:lstStyle/>
                  <a:p>
                    <a:fld id="{F0A779A6-BF26-4E50-A611-A335262D00F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6DDC-4572-92F5-1B2ADB1D75E9}"/>
                </c:ext>
              </c:extLst>
            </c:dLbl>
            <c:dLbl>
              <c:idx val="19"/>
              <c:tx>
                <c:rich>
                  <a:bodyPr/>
                  <a:lstStyle/>
                  <a:p>
                    <a:fld id="{FC9CB3B5-1498-4420-AC2F-BBC043666AB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6DDC-4572-92F5-1B2ADB1D75E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前年度収支計画記載書!$T$24:$AM$25</c:f>
              <c:multiLvlStrCache>
                <c:ptCount val="20"/>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lvl>
                <c:lvl>
                  <c:pt idx="0">
                    <c:v>4月</c:v>
                  </c:pt>
                  <c:pt idx="2">
                    <c:v>5月</c:v>
                  </c:pt>
                  <c:pt idx="4">
                    <c:v>6月</c:v>
                  </c:pt>
                  <c:pt idx="6">
                    <c:v>7月</c:v>
                  </c:pt>
                  <c:pt idx="8">
                    <c:v>8月</c:v>
                  </c:pt>
                  <c:pt idx="10">
                    <c:v>9月</c:v>
                  </c:pt>
                  <c:pt idx="12">
                    <c:v>10月</c:v>
                  </c:pt>
                  <c:pt idx="14">
                    <c:v>11月</c:v>
                  </c:pt>
                  <c:pt idx="16">
                    <c:v>12月</c:v>
                  </c:pt>
                  <c:pt idx="18">
                    <c:v>１月</c:v>
                  </c:pt>
                </c:lvl>
              </c:multiLvlStrCache>
            </c:multiLvlStrRef>
          </c:cat>
          <c:val>
            <c:numRef>
              <c:f>前年度収支計画記載書!$T$29:$AM$29</c:f>
              <c:numCache>
                <c:formatCode>#,##0_);[Red]\(#,##0\)</c:formatCode>
                <c:ptCount val="2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numCache>
            </c:numRef>
          </c:val>
          <c:extLst>
            <c:ext xmlns:c15="http://schemas.microsoft.com/office/drawing/2012/chart" uri="{02D57815-91ED-43cb-92C2-25804820EDAC}">
              <c15:datalabelsRange>
                <c15:f>前年度収支計画記載書!$T$28:$AM$28</c15:f>
                <c15:dlblRangeCache>
                  <c:ptCount val="20"/>
                  <c:pt idx="0">
                    <c:v>176 </c:v>
                  </c:pt>
                  <c:pt idx="1">
                    <c:v>120 </c:v>
                  </c:pt>
                  <c:pt idx="2">
                    <c:v>264 </c:v>
                  </c:pt>
                  <c:pt idx="3">
                    <c:v>435 </c:v>
                  </c:pt>
                  <c:pt idx="4">
                    <c:v>440 </c:v>
                  </c:pt>
                  <c:pt idx="5">
                    <c:v>553 </c:v>
                  </c:pt>
                  <c:pt idx="6">
                    <c:v>528 </c:v>
                  </c:pt>
                  <c:pt idx="7">
                    <c:v>671 </c:v>
                  </c:pt>
                  <c:pt idx="8">
                    <c:v>704 </c:v>
                  </c:pt>
                  <c:pt idx="9">
                    <c:v>851 </c:v>
                  </c:pt>
                  <c:pt idx="10">
                    <c:v>792 </c:v>
                  </c:pt>
                  <c:pt idx="11">
                    <c:v>1,061 </c:v>
                  </c:pt>
                  <c:pt idx="12">
                    <c:v>968 </c:v>
                  </c:pt>
                  <c:pt idx="13">
                    <c:v>1,401 </c:v>
                  </c:pt>
                  <c:pt idx="14">
                    <c:v>1,056 </c:v>
                  </c:pt>
                  <c:pt idx="15">
                    <c:v>1,746 </c:v>
                  </c:pt>
                  <c:pt idx="16">
                    <c:v>1,232 </c:v>
                  </c:pt>
                  <c:pt idx="17">
                    <c:v>2,156 </c:v>
                  </c:pt>
                  <c:pt idx="18">
                    <c:v>1,408 </c:v>
                  </c:pt>
                  <c:pt idx="19">
                    <c:v>2,566 </c:v>
                  </c:pt>
                </c15:dlblRangeCache>
              </c15:datalabelsRange>
            </c:ext>
            <c:ext xmlns:c16="http://schemas.microsoft.com/office/drawing/2014/chart" uri="{C3380CC4-5D6E-409C-BE32-E72D297353CC}">
              <c16:uniqueId val="{0000002C-6DDC-4572-92F5-1B2ADB1D75E9}"/>
            </c:ext>
          </c:extLst>
        </c:ser>
        <c:dLbls>
          <c:showLegendKey val="0"/>
          <c:showVal val="0"/>
          <c:showCatName val="0"/>
          <c:showSerName val="0"/>
          <c:showPercent val="0"/>
          <c:showBubbleSize val="0"/>
        </c:dLbls>
        <c:gapWidth val="50"/>
        <c:overlap val="100"/>
        <c:axId val="987539640"/>
        <c:axId val="987542264"/>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88830669191919176"/>
        </c:manualLayout>
      </c:layout>
      <c:barChart>
        <c:barDir val="col"/>
        <c:grouping val="stacked"/>
        <c:varyColors val="0"/>
        <c:ser>
          <c:idx val="0"/>
          <c:order val="0"/>
          <c:tx>
            <c:strRef>
              <c:f>収支計画書_詳細!$U$25</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収支計画書_詳細!$V$23:$AG$23</c:f>
            </c:multiLvlStrRef>
          </c:cat>
          <c:val>
            <c:numRef>
              <c:f>収支計画書_詳細!$V$25:$AG$25</c:f>
            </c:numRef>
          </c:val>
          <c:extLst>
            <c:ext xmlns:c16="http://schemas.microsoft.com/office/drawing/2014/chart" uri="{C3380CC4-5D6E-409C-BE32-E72D297353CC}">
              <c16:uniqueId val="{00000000-CCFA-4075-B229-5DF5E314411D}"/>
            </c:ext>
          </c:extLst>
        </c:ser>
        <c:ser>
          <c:idx val="1"/>
          <c:order val="1"/>
          <c:tx>
            <c:strRef>
              <c:f>収支計画書_詳細!$U$26</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収支計画書_詳細!$V$23:$AG$23</c:f>
            </c:multiLvlStrRef>
          </c:cat>
          <c:val>
            <c:numRef>
              <c:f>収支計画書_詳細!$V$26:$AG$26</c:f>
            </c:numRef>
          </c:val>
          <c:extLst>
            <c:ext xmlns:c16="http://schemas.microsoft.com/office/drawing/2014/chart" uri="{C3380CC4-5D6E-409C-BE32-E72D297353CC}">
              <c16:uniqueId val="{00000001-CCFA-4075-B229-5DF5E314411D}"/>
            </c:ext>
          </c:extLst>
        </c:ser>
        <c:ser>
          <c:idx val="3"/>
          <c:order val="2"/>
          <c:tx>
            <c:strRef>
              <c:f>収支計画書_詳細!$U$28</c:f>
              <c:strCache>
                <c:ptCount val="1"/>
                <c:pt idx="0">
                  <c:v>ダミー</c:v>
                </c:pt>
              </c:strCache>
            </c:strRef>
          </c:tx>
          <c:spPr>
            <a:noFill/>
            <a:ln>
              <a:noFill/>
            </a:ln>
            <a:effectLst/>
          </c:spPr>
          <c:invertIfNegative val="0"/>
          <c:dLbls>
            <c:dLbl>
              <c:idx val="0"/>
              <c:tx>
                <c:rich>
                  <a:bodyPr/>
                  <a:lstStyle/>
                  <a:p>
                    <a:fld id="{8AEF3314-C640-4B0D-A937-3C4BA1BE777C}"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収支計画書_詳細!$V$23:$AG$23</c:f>
            </c:multiLvlStrRef>
          </c:cat>
          <c:val>
            <c:numRef>
              <c:f>収支計画書_詳細!$V$28:$AG$28</c:f>
            </c:numRef>
          </c:val>
          <c:extLst>
            <c:ext xmlns:c15="http://schemas.microsoft.com/office/drawing/2012/chart" uri="{02D57815-91ED-43cb-92C2-25804820EDAC}">
              <c15:datalabelsRange>
                <c15:f>収支計画書_詳細!$V$27:$AG$27</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979279040404039"/>
        </c:manualLayout>
      </c:layout>
      <c:barChart>
        <c:barDir val="col"/>
        <c:grouping val="stacked"/>
        <c:varyColors val="0"/>
        <c:ser>
          <c:idx val="0"/>
          <c:order val="0"/>
          <c:tx>
            <c:strRef>
              <c:f>収支計画書_詳細!$U$32</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収支計画書_詳細!$V$30:$AG$30</c:f>
            </c:multiLvlStrRef>
          </c:cat>
          <c:val>
            <c:numRef>
              <c:f>収支計画書_詳細!$V$32:$AG$32</c:f>
            </c:numRef>
          </c:val>
          <c:extLst>
            <c:ext xmlns:c16="http://schemas.microsoft.com/office/drawing/2014/chart" uri="{C3380CC4-5D6E-409C-BE32-E72D297353CC}">
              <c16:uniqueId val="{00000000-CCFA-4075-B229-5DF5E314411D}"/>
            </c:ext>
          </c:extLst>
        </c:ser>
        <c:ser>
          <c:idx val="1"/>
          <c:order val="1"/>
          <c:tx>
            <c:strRef>
              <c:f>収支計画書_詳細!$U$33</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収支計画書_詳細!$V$30:$AG$30</c:f>
            </c:multiLvlStrRef>
          </c:cat>
          <c:val>
            <c:numRef>
              <c:f>収支計画書_詳細!$V$33:$AG$33</c:f>
            </c:numRef>
          </c:val>
          <c:extLst>
            <c:ext xmlns:c16="http://schemas.microsoft.com/office/drawing/2014/chart" uri="{C3380CC4-5D6E-409C-BE32-E72D297353CC}">
              <c16:uniqueId val="{00000001-CCFA-4075-B229-5DF5E314411D}"/>
            </c:ext>
          </c:extLst>
        </c:ser>
        <c:ser>
          <c:idx val="3"/>
          <c:order val="2"/>
          <c:tx>
            <c:strRef>
              <c:f>収支計画書_詳細!$U$35</c:f>
              <c:strCache>
                <c:ptCount val="1"/>
                <c:pt idx="0">
                  <c:v>ダミー</c:v>
                </c:pt>
              </c:strCache>
            </c:strRef>
          </c:tx>
          <c:spPr>
            <a:noFill/>
            <a:ln>
              <a:noFill/>
            </a:ln>
            <a:effectLst/>
          </c:spPr>
          <c:invertIfNegative val="0"/>
          <c:dLbls>
            <c:dLbl>
              <c:idx val="0"/>
              <c:tx>
                <c:rich>
                  <a:bodyPr/>
                  <a:lstStyle/>
                  <a:p>
                    <a:fld id="{D7322C0D-B187-476D-9AA5-6EF141F3073C}"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収支計画書_詳細!$V$30:$AG$30</c:f>
            </c:multiLvlStrRef>
          </c:cat>
          <c:val>
            <c:numRef>
              <c:f>収支計画書_詳細!$V$35:$AG$35</c:f>
            </c:numRef>
          </c:val>
          <c:extLst>
            <c:ext xmlns:c15="http://schemas.microsoft.com/office/drawing/2012/chart" uri="{02D57815-91ED-43cb-92C2-25804820EDAC}">
              <c15:datalabelsRange>
                <c15:f>収支計画書_詳細!$V$34:$AG$34</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9151376262626247"/>
        </c:manualLayout>
      </c:layout>
      <c:barChart>
        <c:barDir val="col"/>
        <c:grouping val="stacked"/>
        <c:varyColors val="0"/>
        <c:ser>
          <c:idx val="0"/>
          <c:order val="0"/>
          <c:tx>
            <c:strRef>
              <c:f>収支計画書_詳細!$U$39</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収支計画書_詳細!$V$37:$AG$37</c:f>
            </c:multiLvlStrRef>
          </c:cat>
          <c:val>
            <c:numRef>
              <c:f>収支計画書_詳細!$V$39:$AG$39</c:f>
            </c:numRef>
          </c:val>
          <c:extLst>
            <c:ext xmlns:c16="http://schemas.microsoft.com/office/drawing/2014/chart" uri="{C3380CC4-5D6E-409C-BE32-E72D297353CC}">
              <c16:uniqueId val="{00000000-CCFA-4075-B229-5DF5E314411D}"/>
            </c:ext>
          </c:extLst>
        </c:ser>
        <c:ser>
          <c:idx val="1"/>
          <c:order val="1"/>
          <c:tx>
            <c:strRef>
              <c:f>収支計画書_詳細!$U$40</c:f>
              <c:strCache>
                <c:ptCount val="1"/>
                <c:pt idx="0">
                  <c:v>雇用契約(フルタイム)以外</c:v>
                </c:pt>
              </c:strCache>
            </c:strRef>
          </c:tx>
          <c:spPr>
            <a:solidFill>
              <a:schemeClr val="accent3">
                <a:lumMod val="7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収支計画書_詳細!$V$37:$AG$37</c:f>
            </c:multiLvlStrRef>
          </c:cat>
          <c:val>
            <c:numRef>
              <c:f>収支計画書_詳細!$V$40:$AG$40</c:f>
            </c:numRef>
          </c:val>
          <c:extLst>
            <c:ext xmlns:c16="http://schemas.microsoft.com/office/drawing/2014/chart" uri="{C3380CC4-5D6E-409C-BE32-E72D297353CC}">
              <c16:uniqueId val="{00000001-CCFA-4075-B229-5DF5E314411D}"/>
            </c:ext>
          </c:extLst>
        </c:ser>
        <c:ser>
          <c:idx val="3"/>
          <c:order val="2"/>
          <c:tx>
            <c:strRef>
              <c:f>収支計画書_詳細!$U$42</c:f>
              <c:strCache>
                <c:ptCount val="1"/>
                <c:pt idx="0">
                  <c:v>ダミー</c:v>
                </c:pt>
              </c:strCache>
            </c:strRef>
          </c:tx>
          <c:spPr>
            <a:noFill/>
            <a:ln>
              <a:noFill/>
            </a:ln>
            <a:effectLst/>
          </c:spPr>
          <c:invertIfNegative val="0"/>
          <c:dLbls>
            <c:dLbl>
              <c:idx val="0"/>
              <c:tx>
                <c:rich>
                  <a:bodyPr/>
                  <a:lstStyle/>
                  <a:p>
                    <a:fld id="{6C75BA57-4472-40F9-B199-CB4E900F2E2D}"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収支計画書_詳細!$V$37:$AG$37</c:f>
            </c:multiLvlStrRef>
          </c:cat>
          <c:val>
            <c:numRef>
              <c:f>収支計画書_詳細!$V$42:$AG$42</c:f>
            </c:numRef>
          </c:val>
          <c:extLst>
            <c:ext xmlns:c15="http://schemas.microsoft.com/office/drawing/2012/chart" uri="{02D57815-91ED-43cb-92C2-25804820EDAC}">
              <c15:datalabelsRange>
                <c15:f>収支計画書_詳細!$V$41:$AG$41</c15:f>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583999</xdr:colOff>
      <xdr:row>6</xdr:row>
      <xdr:rowOff>25657</xdr:rowOff>
    </xdr:from>
    <xdr:to>
      <xdr:col>9</xdr:col>
      <xdr:colOff>788749</xdr:colOff>
      <xdr:row>26</xdr:row>
      <xdr:rowOff>325657</xdr:rowOff>
    </xdr:to>
    <xdr:graphicFrame macro="">
      <xdr:nvGraphicFramePr>
        <xdr:cNvPr id="5" name="グラフ 4">
          <a:extLst>
            <a:ext uri="{FF2B5EF4-FFF2-40B4-BE49-F238E27FC236}">
              <a16:creationId xmlns:a16="http://schemas.microsoft.com/office/drawing/2014/main" id="{1011E444-4F3B-4658-B64F-169C8E710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677760</xdr:colOff>
      <xdr:row>6</xdr:row>
      <xdr:rowOff>36359</xdr:rowOff>
    </xdr:from>
    <xdr:to>
      <xdr:col>21</xdr:col>
      <xdr:colOff>25260</xdr:colOff>
      <xdr:row>26</xdr:row>
      <xdr:rowOff>336359</xdr:rowOff>
    </xdr:to>
    <xdr:graphicFrame macro="">
      <xdr:nvGraphicFramePr>
        <xdr:cNvPr id="7" name="グラフ 6">
          <a:extLst>
            <a:ext uri="{FF2B5EF4-FFF2-40B4-BE49-F238E27FC236}">
              <a16:creationId xmlns:a16="http://schemas.microsoft.com/office/drawing/2014/main" id="{551D16FE-2CF9-4469-8C40-E7FBE4F9D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646010</xdr:colOff>
      <xdr:row>5</xdr:row>
      <xdr:rowOff>377671</xdr:rowOff>
    </xdr:from>
    <xdr:to>
      <xdr:col>31</xdr:col>
      <xdr:colOff>850760</xdr:colOff>
      <xdr:row>26</xdr:row>
      <xdr:rowOff>296671</xdr:rowOff>
    </xdr:to>
    <xdr:graphicFrame macro="">
      <xdr:nvGraphicFramePr>
        <xdr:cNvPr id="8" name="グラフ 7">
          <a:extLst>
            <a:ext uri="{FF2B5EF4-FFF2-40B4-BE49-F238E27FC236}">
              <a16:creationId xmlns:a16="http://schemas.microsoft.com/office/drawing/2014/main" id="{2ACDA1D4-41FB-42C7-840B-CE26F535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656915</xdr:colOff>
      <xdr:row>129</xdr:row>
      <xdr:rowOff>33182</xdr:rowOff>
    </xdr:from>
    <xdr:to>
      <xdr:col>10</xdr:col>
      <xdr:colOff>4415</xdr:colOff>
      <xdr:row>149</xdr:row>
      <xdr:rowOff>333182</xdr:rowOff>
    </xdr:to>
    <xdr:graphicFrame macro="">
      <xdr:nvGraphicFramePr>
        <xdr:cNvPr id="10" name="グラフ 9">
          <a:extLst>
            <a:ext uri="{FF2B5EF4-FFF2-40B4-BE49-F238E27FC236}">
              <a16:creationId xmlns:a16="http://schemas.microsoft.com/office/drawing/2014/main" id="{FA6AC1A4-C91E-4AB2-AFA3-68AF79668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717753</xdr:colOff>
      <xdr:row>129</xdr:row>
      <xdr:rowOff>15362</xdr:rowOff>
    </xdr:from>
    <xdr:to>
      <xdr:col>32</xdr:col>
      <xdr:colOff>65253</xdr:colOff>
      <xdr:row>149</xdr:row>
      <xdr:rowOff>315362</xdr:rowOff>
    </xdr:to>
    <xdr:graphicFrame macro="">
      <xdr:nvGraphicFramePr>
        <xdr:cNvPr id="11" name="グラフ 10">
          <a:extLst>
            <a:ext uri="{FF2B5EF4-FFF2-40B4-BE49-F238E27FC236}">
              <a16:creationId xmlns:a16="http://schemas.microsoft.com/office/drawing/2014/main" id="{E09C9828-8D32-45DB-BA88-003082ED6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629879</xdr:colOff>
      <xdr:row>129</xdr:row>
      <xdr:rowOff>46089</xdr:rowOff>
    </xdr:from>
    <xdr:to>
      <xdr:col>20</xdr:col>
      <xdr:colOff>834629</xdr:colOff>
      <xdr:row>149</xdr:row>
      <xdr:rowOff>346089</xdr:rowOff>
    </xdr:to>
    <xdr:graphicFrame macro="">
      <xdr:nvGraphicFramePr>
        <xdr:cNvPr id="12" name="グラフ 11">
          <a:extLst>
            <a:ext uri="{FF2B5EF4-FFF2-40B4-BE49-F238E27FC236}">
              <a16:creationId xmlns:a16="http://schemas.microsoft.com/office/drawing/2014/main" id="{2142D362-D14C-4A22-B44E-F8DCEA3329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657234</xdr:colOff>
      <xdr:row>30</xdr:row>
      <xdr:rowOff>76200</xdr:rowOff>
    </xdr:from>
    <xdr:to>
      <xdr:col>10</xdr:col>
      <xdr:colOff>4734</xdr:colOff>
      <xdr:row>50</xdr:row>
      <xdr:rowOff>376200</xdr:rowOff>
    </xdr:to>
    <xdr:graphicFrame macro="">
      <xdr:nvGraphicFramePr>
        <xdr:cNvPr id="9" name="グラフ 8">
          <a:extLst>
            <a:ext uri="{FF2B5EF4-FFF2-40B4-BE49-F238E27FC236}">
              <a16:creationId xmlns:a16="http://schemas.microsoft.com/office/drawing/2014/main" id="{8324456D-43E9-440B-836F-194A90B28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633421</xdr:colOff>
      <xdr:row>54</xdr:row>
      <xdr:rowOff>76200</xdr:rowOff>
    </xdr:from>
    <xdr:to>
      <xdr:col>9</xdr:col>
      <xdr:colOff>838171</xdr:colOff>
      <xdr:row>74</xdr:row>
      <xdr:rowOff>376200</xdr:rowOff>
    </xdr:to>
    <xdr:graphicFrame macro="">
      <xdr:nvGraphicFramePr>
        <xdr:cNvPr id="14" name="グラフ 13">
          <a:extLst>
            <a:ext uri="{FF2B5EF4-FFF2-40B4-BE49-F238E27FC236}">
              <a16:creationId xmlns:a16="http://schemas.microsoft.com/office/drawing/2014/main" id="{9E3E9A61-09D6-4E54-8FC3-F84230DE1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633421</xdr:colOff>
      <xdr:row>78</xdr:row>
      <xdr:rowOff>76200</xdr:rowOff>
    </xdr:from>
    <xdr:to>
      <xdr:col>9</xdr:col>
      <xdr:colOff>838171</xdr:colOff>
      <xdr:row>98</xdr:row>
      <xdr:rowOff>376200</xdr:rowOff>
    </xdr:to>
    <xdr:graphicFrame macro="">
      <xdr:nvGraphicFramePr>
        <xdr:cNvPr id="15" name="グラフ 14">
          <a:extLst>
            <a:ext uri="{FF2B5EF4-FFF2-40B4-BE49-F238E27FC236}">
              <a16:creationId xmlns:a16="http://schemas.microsoft.com/office/drawing/2014/main" id="{76527B85-3ECB-48BF-8C1A-70E6FB333D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633421</xdr:colOff>
      <xdr:row>102</xdr:row>
      <xdr:rowOff>76200</xdr:rowOff>
    </xdr:from>
    <xdr:to>
      <xdr:col>9</xdr:col>
      <xdr:colOff>838171</xdr:colOff>
      <xdr:row>122</xdr:row>
      <xdr:rowOff>376200</xdr:rowOff>
    </xdr:to>
    <xdr:graphicFrame macro="">
      <xdr:nvGraphicFramePr>
        <xdr:cNvPr id="13" name="グラフ 12">
          <a:extLst>
            <a:ext uri="{FF2B5EF4-FFF2-40B4-BE49-F238E27FC236}">
              <a16:creationId xmlns:a16="http://schemas.microsoft.com/office/drawing/2014/main" id="{D46649F9-A05D-4428-9F5F-1849522DD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619125</xdr:colOff>
      <xdr:row>30</xdr:row>
      <xdr:rowOff>47625</xdr:rowOff>
    </xdr:from>
    <xdr:to>
      <xdr:col>20</xdr:col>
      <xdr:colOff>823875</xdr:colOff>
      <xdr:row>50</xdr:row>
      <xdr:rowOff>347625</xdr:rowOff>
    </xdr:to>
    <xdr:graphicFrame macro="">
      <xdr:nvGraphicFramePr>
        <xdr:cNvPr id="16" name="グラフ 15">
          <a:extLst>
            <a:ext uri="{FF2B5EF4-FFF2-40B4-BE49-F238E27FC236}">
              <a16:creationId xmlns:a16="http://schemas.microsoft.com/office/drawing/2014/main" id="{D6E1AC19-09D0-46F2-99FA-86D9C34BA9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619125</xdr:colOff>
      <xdr:row>54</xdr:row>
      <xdr:rowOff>47624</xdr:rowOff>
    </xdr:from>
    <xdr:to>
      <xdr:col>20</xdr:col>
      <xdr:colOff>823875</xdr:colOff>
      <xdr:row>74</xdr:row>
      <xdr:rowOff>347624</xdr:rowOff>
    </xdr:to>
    <xdr:graphicFrame macro="">
      <xdr:nvGraphicFramePr>
        <xdr:cNvPr id="17" name="グラフ 16">
          <a:extLst>
            <a:ext uri="{FF2B5EF4-FFF2-40B4-BE49-F238E27FC236}">
              <a16:creationId xmlns:a16="http://schemas.microsoft.com/office/drawing/2014/main" id="{CA3C235B-11B6-47B2-A855-2FBAA5986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619126</xdr:colOff>
      <xdr:row>78</xdr:row>
      <xdr:rowOff>23813</xdr:rowOff>
    </xdr:from>
    <xdr:to>
      <xdr:col>20</xdr:col>
      <xdr:colOff>823876</xdr:colOff>
      <xdr:row>98</xdr:row>
      <xdr:rowOff>323813</xdr:rowOff>
    </xdr:to>
    <xdr:graphicFrame macro="">
      <xdr:nvGraphicFramePr>
        <xdr:cNvPr id="18" name="グラフ 17">
          <a:extLst>
            <a:ext uri="{FF2B5EF4-FFF2-40B4-BE49-F238E27FC236}">
              <a16:creationId xmlns:a16="http://schemas.microsoft.com/office/drawing/2014/main" id="{B23E662C-B5D4-4F10-B091-5DD8FF9E4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619126</xdr:colOff>
      <xdr:row>102</xdr:row>
      <xdr:rowOff>47624</xdr:rowOff>
    </xdr:from>
    <xdr:to>
      <xdr:col>20</xdr:col>
      <xdr:colOff>823876</xdr:colOff>
      <xdr:row>122</xdr:row>
      <xdr:rowOff>347624</xdr:rowOff>
    </xdr:to>
    <xdr:graphicFrame macro="">
      <xdr:nvGraphicFramePr>
        <xdr:cNvPr id="19" name="グラフ 18">
          <a:extLst>
            <a:ext uri="{FF2B5EF4-FFF2-40B4-BE49-F238E27FC236}">
              <a16:creationId xmlns:a16="http://schemas.microsoft.com/office/drawing/2014/main" id="{A9B3F372-8754-4E10-B631-B7483C0CE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22</xdr:col>
      <xdr:colOff>666751</xdr:colOff>
      <xdr:row>30</xdr:row>
      <xdr:rowOff>23812</xdr:rowOff>
    </xdr:from>
    <xdr:to>
      <xdr:col>32</xdr:col>
      <xdr:colOff>14251</xdr:colOff>
      <xdr:row>50</xdr:row>
      <xdr:rowOff>323812</xdr:rowOff>
    </xdr:to>
    <xdr:graphicFrame macro="">
      <xdr:nvGraphicFramePr>
        <xdr:cNvPr id="21" name="グラフ 20">
          <a:extLst>
            <a:ext uri="{FF2B5EF4-FFF2-40B4-BE49-F238E27FC236}">
              <a16:creationId xmlns:a16="http://schemas.microsoft.com/office/drawing/2014/main" id="{FC658495-E550-4024-8315-E0816D579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22</xdr:col>
      <xdr:colOff>619126</xdr:colOff>
      <xdr:row>54</xdr:row>
      <xdr:rowOff>23813</xdr:rowOff>
    </xdr:from>
    <xdr:to>
      <xdr:col>31</xdr:col>
      <xdr:colOff>823876</xdr:colOff>
      <xdr:row>74</xdr:row>
      <xdr:rowOff>323813</xdr:rowOff>
    </xdr:to>
    <xdr:graphicFrame macro="">
      <xdr:nvGraphicFramePr>
        <xdr:cNvPr id="22" name="グラフ 21">
          <a:extLst>
            <a:ext uri="{FF2B5EF4-FFF2-40B4-BE49-F238E27FC236}">
              <a16:creationId xmlns:a16="http://schemas.microsoft.com/office/drawing/2014/main" id="{49FE2E5E-36BD-4111-9855-AC2877D95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642937</xdr:colOff>
      <xdr:row>78</xdr:row>
      <xdr:rowOff>95250</xdr:rowOff>
    </xdr:from>
    <xdr:to>
      <xdr:col>31</xdr:col>
      <xdr:colOff>847687</xdr:colOff>
      <xdr:row>99</xdr:row>
      <xdr:rowOff>14250</xdr:rowOff>
    </xdr:to>
    <xdr:graphicFrame macro="">
      <xdr:nvGraphicFramePr>
        <xdr:cNvPr id="23" name="グラフ 22">
          <a:extLst>
            <a:ext uri="{FF2B5EF4-FFF2-40B4-BE49-F238E27FC236}">
              <a16:creationId xmlns:a16="http://schemas.microsoft.com/office/drawing/2014/main" id="{F7AFD57D-B3C3-4A6E-918B-1EF7DE1CC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22</xdr:col>
      <xdr:colOff>619126</xdr:colOff>
      <xdr:row>102</xdr:row>
      <xdr:rowOff>23813</xdr:rowOff>
    </xdr:from>
    <xdr:to>
      <xdr:col>31</xdr:col>
      <xdr:colOff>823876</xdr:colOff>
      <xdr:row>122</xdr:row>
      <xdr:rowOff>323813</xdr:rowOff>
    </xdr:to>
    <xdr:graphicFrame macro="">
      <xdr:nvGraphicFramePr>
        <xdr:cNvPr id="24" name="グラフ 23">
          <a:extLst>
            <a:ext uri="{FF2B5EF4-FFF2-40B4-BE49-F238E27FC236}">
              <a16:creationId xmlns:a16="http://schemas.microsoft.com/office/drawing/2014/main" id="{64A3A65D-804A-4E13-9869-CD1BEEE3C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16974-75CE-4ED4-A3C0-20BB5BC4570A}">
  <sheetPr codeName="Sheet1">
    <pageSetUpPr fitToPage="1"/>
  </sheetPr>
  <dimension ref="A1:M62"/>
  <sheetViews>
    <sheetView view="pageBreakPreview" topLeftCell="A2" zoomScale="80" zoomScaleNormal="100" zoomScaleSheetLayoutView="80" workbookViewId="0">
      <selection activeCell="A2" sqref="A2:M2"/>
    </sheetView>
  </sheetViews>
  <sheetFormatPr defaultColWidth="3.375" defaultRowHeight="18.75" outlineLevelRow="1" x14ac:dyDescent="0.4"/>
  <cols>
    <col min="1" max="1" width="4.25" style="16" customWidth="1"/>
    <col min="2" max="2" width="28.625" style="16" customWidth="1"/>
    <col min="3" max="3" width="16" style="16" customWidth="1"/>
    <col min="4" max="4" width="5.375" style="16" customWidth="1"/>
    <col min="5" max="5" width="20.625" style="18" customWidth="1"/>
    <col min="6" max="8" width="20.625" style="16" customWidth="1"/>
    <col min="9" max="9" width="5.375" style="16" customWidth="1"/>
    <col min="10" max="13" width="20.625" style="16" customWidth="1"/>
    <col min="14" max="255" width="3.375" style="16"/>
    <col min="256" max="257" width="2" style="16" customWidth="1"/>
    <col min="258" max="258" width="12.75" style="16" customWidth="1"/>
    <col min="259" max="259" width="7.625" style="16" customWidth="1"/>
    <col min="260" max="263" width="12.25" style="16" customWidth="1"/>
    <col min="264" max="264" width="18.25" style="16" customWidth="1"/>
    <col min="265" max="511" width="3.375" style="16"/>
    <col min="512" max="513" width="2" style="16" customWidth="1"/>
    <col min="514" max="514" width="12.75" style="16" customWidth="1"/>
    <col min="515" max="515" width="7.625" style="16" customWidth="1"/>
    <col min="516" max="519" width="12.25" style="16" customWidth="1"/>
    <col min="520" max="520" width="18.25" style="16" customWidth="1"/>
    <col min="521" max="767" width="3.375" style="16"/>
    <col min="768" max="769" width="2" style="16" customWidth="1"/>
    <col min="770" max="770" width="12.75" style="16" customWidth="1"/>
    <col min="771" max="771" width="7.625" style="16" customWidth="1"/>
    <col min="772" max="775" width="12.25" style="16" customWidth="1"/>
    <col min="776" max="776" width="18.25" style="16" customWidth="1"/>
    <col min="777" max="1023" width="3.375" style="16"/>
    <col min="1024" max="1025" width="2" style="16" customWidth="1"/>
    <col min="1026" max="1026" width="12.75" style="16" customWidth="1"/>
    <col min="1027" max="1027" width="7.625" style="16" customWidth="1"/>
    <col min="1028" max="1031" width="12.25" style="16" customWidth="1"/>
    <col min="1032" max="1032" width="18.25" style="16" customWidth="1"/>
    <col min="1033" max="1279" width="3.375" style="16"/>
    <col min="1280" max="1281" width="2" style="16" customWidth="1"/>
    <col min="1282" max="1282" width="12.75" style="16" customWidth="1"/>
    <col min="1283" max="1283" width="7.625" style="16" customWidth="1"/>
    <col min="1284" max="1287" width="12.25" style="16" customWidth="1"/>
    <col min="1288" max="1288" width="18.25" style="16" customWidth="1"/>
    <col min="1289" max="1535" width="3.375" style="16"/>
    <col min="1536" max="1537" width="2" style="16" customWidth="1"/>
    <col min="1538" max="1538" width="12.75" style="16" customWidth="1"/>
    <col min="1539" max="1539" width="7.625" style="16" customWidth="1"/>
    <col min="1540" max="1543" width="12.25" style="16" customWidth="1"/>
    <col min="1544" max="1544" width="18.25" style="16" customWidth="1"/>
    <col min="1545" max="1791" width="3.375" style="16"/>
    <col min="1792" max="1793" width="2" style="16" customWidth="1"/>
    <col min="1794" max="1794" width="12.75" style="16" customWidth="1"/>
    <col min="1795" max="1795" width="7.625" style="16" customWidth="1"/>
    <col min="1796" max="1799" width="12.25" style="16" customWidth="1"/>
    <col min="1800" max="1800" width="18.25" style="16" customWidth="1"/>
    <col min="1801" max="2047" width="3.375" style="16"/>
    <col min="2048" max="2049" width="2" style="16" customWidth="1"/>
    <col min="2050" max="2050" width="12.75" style="16" customWidth="1"/>
    <col min="2051" max="2051" width="7.625" style="16" customWidth="1"/>
    <col min="2052" max="2055" width="12.25" style="16" customWidth="1"/>
    <col min="2056" max="2056" width="18.25" style="16" customWidth="1"/>
    <col min="2057" max="2303" width="3.375" style="16"/>
    <col min="2304" max="2305" width="2" style="16" customWidth="1"/>
    <col min="2306" max="2306" width="12.75" style="16" customWidth="1"/>
    <col min="2307" max="2307" width="7.625" style="16" customWidth="1"/>
    <col min="2308" max="2311" width="12.25" style="16" customWidth="1"/>
    <col min="2312" max="2312" width="18.25" style="16" customWidth="1"/>
    <col min="2313" max="2559" width="3.375" style="16"/>
    <col min="2560" max="2561" width="2" style="16" customWidth="1"/>
    <col min="2562" max="2562" width="12.75" style="16" customWidth="1"/>
    <col min="2563" max="2563" width="7.625" style="16" customWidth="1"/>
    <col min="2564" max="2567" width="12.25" style="16" customWidth="1"/>
    <col min="2568" max="2568" width="18.25" style="16" customWidth="1"/>
    <col min="2569" max="2815" width="3.375" style="16"/>
    <col min="2816" max="2817" width="2" style="16" customWidth="1"/>
    <col min="2818" max="2818" width="12.75" style="16" customWidth="1"/>
    <col min="2819" max="2819" width="7.625" style="16" customWidth="1"/>
    <col min="2820" max="2823" width="12.25" style="16" customWidth="1"/>
    <col min="2824" max="2824" width="18.25" style="16" customWidth="1"/>
    <col min="2825" max="3071" width="3.375" style="16"/>
    <col min="3072" max="3073" width="2" style="16" customWidth="1"/>
    <col min="3074" max="3074" width="12.75" style="16" customWidth="1"/>
    <col min="3075" max="3075" width="7.625" style="16" customWidth="1"/>
    <col min="3076" max="3079" width="12.25" style="16" customWidth="1"/>
    <col min="3080" max="3080" width="18.25" style="16" customWidth="1"/>
    <col min="3081" max="3327" width="3.375" style="16"/>
    <col min="3328" max="3329" width="2" style="16" customWidth="1"/>
    <col min="3330" max="3330" width="12.75" style="16" customWidth="1"/>
    <col min="3331" max="3331" width="7.625" style="16" customWidth="1"/>
    <col min="3332" max="3335" width="12.25" style="16" customWidth="1"/>
    <col min="3336" max="3336" width="18.25" style="16" customWidth="1"/>
    <col min="3337" max="3583" width="3.375" style="16"/>
    <col min="3584" max="3585" width="2" style="16" customWidth="1"/>
    <col min="3586" max="3586" width="12.75" style="16" customWidth="1"/>
    <col min="3587" max="3587" width="7.625" style="16" customWidth="1"/>
    <col min="3588" max="3591" width="12.25" style="16" customWidth="1"/>
    <col min="3592" max="3592" width="18.25" style="16" customWidth="1"/>
    <col min="3593" max="3839" width="3.375" style="16"/>
    <col min="3840" max="3841" width="2" style="16" customWidth="1"/>
    <col min="3842" max="3842" width="12.75" style="16" customWidth="1"/>
    <col min="3843" max="3843" width="7.625" style="16" customWidth="1"/>
    <col min="3844" max="3847" width="12.25" style="16" customWidth="1"/>
    <col min="3848" max="3848" width="18.25" style="16" customWidth="1"/>
    <col min="3849" max="4095" width="3.375" style="16"/>
    <col min="4096" max="4097" width="2" style="16" customWidth="1"/>
    <col min="4098" max="4098" width="12.75" style="16" customWidth="1"/>
    <col min="4099" max="4099" width="7.625" style="16" customWidth="1"/>
    <col min="4100" max="4103" width="12.25" style="16" customWidth="1"/>
    <col min="4104" max="4104" width="18.25" style="16" customWidth="1"/>
    <col min="4105" max="4351" width="3.375" style="16"/>
    <col min="4352" max="4353" width="2" style="16" customWidth="1"/>
    <col min="4354" max="4354" width="12.75" style="16" customWidth="1"/>
    <col min="4355" max="4355" width="7.625" style="16" customWidth="1"/>
    <col min="4356" max="4359" width="12.25" style="16" customWidth="1"/>
    <col min="4360" max="4360" width="18.25" style="16" customWidth="1"/>
    <col min="4361" max="4607" width="3.375" style="16"/>
    <col min="4608" max="4609" width="2" style="16" customWidth="1"/>
    <col min="4610" max="4610" width="12.75" style="16" customWidth="1"/>
    <col min="4611" max="4611" width="7.625" style="16" customWidth="1"/>
    <col min="4612" max="4615" width="12.25" style="16" customWidth="1"/>
    <col min="4616" max="4616" width="18.25" style="16" customWidth="1"/>
    <col min="4617" max="4863" width="3.375" style="16"/>
    <col min="4864" max="4865" width="2" style="16" customWidth="1"/>
    <col min="4866" max="4866" width="12.75" style="16" customWidth="1"/>
    <col min="4867" max="4867" width="7.625" style="16" customWidth="1"/>
    <col min="4868" max="4871" width="12.25" style="16" customWidth="1"/>
    <col min="4872" max="4872" width="18.25" style="16" customWidth="1"/>
    <col min="4873" max="5119" width="3.375" style="16"/>
    <col min="5120" max="5121" width="2" style="16" customWidth="1"/>
    <col min="5122" max="5122" width="12.75" style="16" customWidth="1"/>
    <col min="5123" max="5123" width="7.625" style="16" customWidth="1"/>
    <col min="5124" max="5127" width="12.25" style="16" customWidth="1"/>
    <col min="5128" max="5128" width="18.25" style="16" customWidth="1"/>
    <col min="5129" max="5375" width="3.375" style="16"/>
    <col min="5376" max="5377" width="2" style="16" customWidth="1"/>
    <col min="5378" max="5378" width="12.75" style="16" customWidth="1"/>
    <col min="5379" max="5379" width="7.625" style="16" customWidth="1"/>
    <col min="5380" max="5383" width="12.25" style="16" customWidth="1"/>
    <col min="5384" max="5384" width="18.25" style="16" customWidth="1"/>
    <col min="5385" max="5631" width="3.375" style="16"/>
    <col min="5632" max="5633" width="2" style="16" customWidth="1"/>
    <col min="5634" max="5634" width="12.75" style="16" customWidth="1"/>
    <col min="5635" max="5635" width="7.625" style="16" customWidth="1"/>
    <col min="5636" max="5639" width="12.25" style="16" customWidth="1"/>
    <col min="5640" max="5640" width="18.25" style="16" customWidth="1"/>
    <col min="5641" max="5887" width="3.375" style="16"/>
    <col min="5888" max="5889" width="2" style="16" customWidth="1"/>
    <col min="5890" max="5890" width="12.75" style="16" customWidth="1"/>
    <col min="5891" max="5891" width="7.625" style="16" customWidth="1"/>
    <col min="5892" max="5895" width="12.25" style="16" customWidth="1"/>
    <col min="5896" max="5896" width="18.25" style="16" customWidth="1"/>
    <col min="5897" max="6143" width="3.375" style="16"/>
    <col min="6144" max="6145" width="2" style="16" customWidth="1"/>
    <col min="6146" max="6146" width="12.75" style="16" customWidth="1"/>
    <col min="6147" max="6147" width="7.625" style="16" customWidth="1"/>
    <col min="6148" max="6151" width="12.25" style="16" customWidth="1"/>
    <col min="6152" max="6152" width="18.25" style="16" customWidth="1"/>
    <col min="6153" max="6399" width="3.375" style="16"/>
    <col min="6400" max="6401" width="2" style="16" customWidth="1"/>
    <col min="6402" max="6402" width="12.75" style="16" customWidth="1"/>
    <col min="6403" max="6403" width="7.625" style="16" customWidth="1"/>
    <col min="6404" max="6407" width="12.25" style="16" customWidth="1"/>
    <col min="6408" max="6408" width="18.25" style="16" customWidth="1"/>
    <col min="6409" max="6655" width="3.375" style="16"/>
    <col min="6656" max="6657" width="2" style="16" customWidth="1"/>
    <col min="6658" max="6658" width="12.75" style="16" customWidth="1"/>
    <col min="6659" max="6659" width="7.625" style="16" customWidth="1"/>
    <col min="6660" max="6663" width="12.25" style="16" customWidth="1"/>
    <col min="6664" max="6664" width="18.25" style="16" customWidth="1"/>
    <col min="6665" max="6911" width="3.375" style="16"/>
    <col min="6912" max="6913" width="2" style="16" customWidth="1"/>
    <col min="6914" max="6914" width="12.75" style="16" customWidth="1"/>
    <col min="6915" max="6915" width="7.625" style="16" customWidth="1"/>
    <col min="6916" max="6919" width="12.25" style="16" customWidth="1"/>
    <col min="6920" max="6920" width="18.25" style="16" customWidth="1"/>
    <col min="6921" max="7167" width="3.375" style="16"/>
    <col min="7168" max="7169" width="2" style="16" customWidth="1"/>
    <col min="7170" max="7170" width="12.75" style="16" customWidth="1"/>
    <col min="7171" max="7171" width="7.625" style="16" customWidth="1"/>
    <col min="7172" max="7175" width="12.25" style="16" customWidth="1"/>
    <col min="7176" max="7176" width="18.25" style="16" customWidth="1"/>
    <col min="7177" max="7423" width="3.375" style="16"/>
    <col min="7424" max="7425" width="2" style="16" customWidth="1"/>
    <col min="7426" max="7426" width="12.75" style="16" customWidth="1"/>
    <col min="7427" max="7427" width="7.625" style="16" customWidth="1"/>
    <col min="7428" max="7431" width="12.25" style="16" customWidth="1"/>
    <col min="7432" max="7432" width="18.25" style="16" customWidth="1"/>
    <col min="7433" max="7679" width="3.375" style="16"/>
    <col min="7680" max="7681" width="2" style="16" customWidth="1"/>
    <col min="7682" max="7682" width="12.75" style="16" customWidth="1"/>
    <col min="7683" max="7683" width="7.625" style="16" customWidth="1"/>
    <col min="7684" max="7687" width="12.25" style="16" customWidth="1"/>
    <col min="7688" max="7688" width="18.25" style="16" customWidth="1"/>
    <col min="7689" max="7935" width="3.375" style="16"/>
    <col min="7936" max="7937" width="2" style="16" customWidth="1"/>
    <col min="7938" max="7938" width="12.75" style="16" customWidth="1"/>
    <col min="7939" max="7939" width="7.625" style="16" customWidth="1"/>
    <col min="7940" max="7943" width="12.25" style="16" customWidth="1"/>
    <col min="7944" max="7944" width="18.25" style="16" customWidth="1"/>
    <col min="7945" max="8191" width="3.375" style="16"/>
    <col min="8192" max="8193" width="2" style="16" customWidth="1"/>
    <col min="8194" max="8194" width="12.75" style="16" customWidth="1"/>
    <col min="8195" max="8195" width="7.625" style="16" customWidth="1"/>
    <col min="8196" max="8199" width="12.25" style="16" customWidth="1"/>
    <col min="8200" max="8200" width="18.25" style="16" customWidth="1"/>
    <col min="8201" max="8447" width="3.375" style="16"/>
    <col min="8448" max="8449" width="2" style="16" customWidth="1"/>
    <col min="8450" max="8450" width="12.75" style="16" customWidth="1"/>
    <col min="8451" max="8451" width="7.625" style="16" customWidth="1"/>
    <col min="8452" max="8455" width="12.25" style="16" customWidth="1"/>
    <col min="8456" max="8456" width="18.25" style="16" customWidth="1"/>
    <col min="8457" max="8703" width="3.375" style="16"/>
    <col min="8704" max="8705" width="2" style="16" customWidth="1"/>
    <col min="8706" max="8706" width="12.75" style="16" customWidth="1"/>
    <col min="8707" max="8707" width="7.625" style="16" customWidth="1"/>
    <col min="8708" max="8711" width="12.25" style="16" customWidth="1"/>
    <col min="8712" max="8712" width="18.25" style="16" customWidth="1"/>
    <col min="8713" max="8959" width="3.375" style="16"/>
    <col min="8960" max="8961" width="2" style="16" customWidth="1"/>
    <col min="8962" max="8962" width="12.75" style="16" customWidth="1"/>
    <col min="8963" max="8963" width="7.625" style="16" customWidth="1"/>
    <col min="8964" max="8967" width="12.25" style="16" customWidth="1"/>
    <col min="8968" max="8968" width="18.25" style="16" customWidth="1"/>
    <col min="8969" max="9215" width="3.375" style="16"/>
    <col min="9216" max="9217" width="2" style="16" customWidth="1"/>
    <col min="9218" max="9218" width="12.75" style="16" customWidth="1"/>
    <col min="9219" max="9219" width="7.625" style="16" customWidth="1"/>
    <col min="9220" max="9223" width="12.25" style="16" customWidth="1"/>
    <col min="9224" max="9224" width="18.25" style="16" customWidth="1"/>
    <col min="9225" max="9471" width="3.375" style="16"/>
    <col min="9472" max="9473" width="2" style="16" customWidth="1"/>
    <col min="9474" max="9474" width="12.75" style="16" customWidth="1"/>
    <col min="9475" max="9475" width="7.625" style="16" customWidth="1"/>
    <col min="9476" max="9479" width="12.25" style="16" customWidth="1"/>
    <col min="9480" max="9480" width="18.25" style="16" customWidth="1"/>
    <col min="9481" max="9727" width="3.375" style="16"/>
    <col min="9728" max="9729" width="2" style="16" customWidth="1"/>
    <col min="9730" max="9730" width="12.75" style="16" customWidth="1"/>
    <col min="9731" max="9731" width="7.625" style="16" customWidth="1"/>
    <col min="9732" max="9735" width="12.25" style="16" customWidth="1"/>
    <col min="9736" max="9736" width="18.25" style="16" customWidth="1"/>
    <col min="9737" max="9983" width="3.375" style="16"/>
    <col min="9984" max="9985" width="2" style="16" customWidth="1"/>
    <col min="9986" max="9986" width="12.75" style="16" customWidth="1"/>
    <col min="9987" max="9987" width="7.625" style="16" customWidth="1"/>
    <col min="9988" max="9991" width="12.25" style="16" customWidth="1"/>
    <col min="9992" max="9992" width="18.25" style="16" customWidth="1"/>
    <col min="9993" max="10239" width="3.375" style="16"/>
    <col min="10240" max="10241" width="2" style="16" customWidth="1"/>
    <col min="10242" max="10242" width="12.75" style="16" customWidth="1"/>
    <col min="10243" max="10243" width="7.625" style="16" customWidth="1"/>
    <col min="10244" max="10247" width="12.25" style="16" customWidth="1"/>
    <col min="10248" max="10248" width="18.25" style="16" customWidth="1"/>
    <col min="10249" max="10495" width="3.375" style="16"/>
    <col min="10496" max="10497" width="2" style="16" customWidth="1"/>
    <col min="10498" max="10498" width="12.75" style="16" customWidth="1"/>
    <col min="10499" max="10499" width="7.625" style="16" customWidth="1"/>
    <col min="10500" max="10503" width="12.25" style="16" customWidth="1"/>
    <col min="10504" max="10504" width="18.25" style="16" customWidth="1"/>
    <col min="10505" max="10751" width="3.375" style="16"/>
    <col min="10752" max="10753" width="2" style="16" customWidth="1"/>
    <col min="10754" max="10754" width="12.75" style="16" customWidth="1"/>
    <col min="10755" max="10755" width="7.625" style="16" customWidth="1"/>
    <col min="10756" max="10759" width="12.25" style="16" customWidth="1"/>
    <col min="10760" max="10760" width="18.25" style="16" customWidth="1"/>
    <col min="10761" max="11007" width="3.375" style="16"/>
    <col min="11008" max="11009" width="2" style="16" customWidth="1"/>
    <col min="11010" max="11010" width="12.75" style="16" customWidth="1"/>
    <col min="11011" max="11011" width="7.625" style="16" customWidth="1"/>
    <col min="11012" max="11015" width="12.25" style="16" customWidth="1"/>
    <col min="11016" max="11016" width="18.25" style="16" customWidth="1"/>
    <col min="11017" max="11263" width="3.375" style="16"/>
    <col min="11264" max="11265" width="2" style="16" customWidth="1"/>
    <col min="11266" max="11266" width="12.75" style="16" customWidth="1"/>
    <col min="11267" max="11267" width="7.625" style="16" customWidth="1"/>
    <col min="11268" max="11271" width="12.25" style="16" customWidth="1"/>
    <col min="11272" max="11272" width="18.25" style="16" customWidth="1"/>
    <col min="11273" max="11519" width="3.375" style="16"/>
    <col min="11520" max="11521" width="2" style="16" customWidth="1"/>
    <col min="11522" max="11522" width="12.75" style="16" customWidth="1"/>
    <col min="11523" max="11523" width="7.625" style="16" customWidth="1"/>
    <col min="11524" max="11527" width="12.25" style="16" customWidth="1"/>
    <col min="11528" max="11528" width="18.25" style="16" customWidth="1"/>
    <col min="11529" max="11775" width="3.375" style="16"/>
    <col min="11776" max="11777" width="2" style="16" customWidth="1"/>
    <col min="11778" max="11778" width="12.75" style="16" customWidth="1"/>
    <col min="11779" max="11779" width="7.625" style="16" customWidth="1"/>
    <col min="11780" max="11783" width="12.25" style="16" customWidth="1"/>
    <col min="11784" max="11784" width="18.25" style="16" customWidth="1"/>
    <col min="11785" max="12031" width="3.375" style="16"/>
    <col min="12032" max="12033" width="2" style="16" customWidth="1"/>
    <col min="12034" max="12034" width="12.75" style="16" customWidth="1"/>
    <col min="12035" max="12035" width="7.625" style="16" customWidth="1"/>
    <col min="12036" max="12039" width="12.25" style="16" customWidth="1"/>
    <col min="12040" max="12040" width="18.25" style="16" customWidth="1"/>
    <col min="12041" max="12287" width="3.375" style="16"/>
    <col min="12288" max="12289" width="2" style="16" customWidth="1"/>
    <col min="12290" max="12290" width="12.75" style="16" customWidth="1"/>
    <col min="12291" max="12291" width="7.625" style="16" customWidth="1"/>
    <col min="12292" max="12295" width="12.25" style="16" customWidth="1"/>
    <col min="12296" max="12296" width="18.25" style="16" customWidth="1"/>
    <col min="12297" max="12543" width="3.375" style="16"/>
    <col min="12544" max="12545" width="2" style="16" customWidth="1"/>
    <col min="12546" max="12546" width="12.75" style="16" customWidth="1"/>
    <col min="12547" max="12547" width="7.625" style="16" customWidth="1"/>
    <col min="12548" max="12551" width="12.25" style="16" customWidth="1"/>
    <col min="12552" max="12552" width="18.25" style="16" customWidth="1"/>
    <col min="12553" max="12799" width="3.375" style="16"/>
    <col min="12800" max="12801" width="2" style="16" customWidth="1"/>
    <col min="12802" max="12802" width="12.75" style="16" customWidth="1"/>
    <col min="12803" max="12803" width="7.625" style="16" customWidth="1"/>
    <col min="12804" max="12807" width="12.25" style="16" customWidth="1"/>
    <col min="12808" max="12808" width="18.25" style="16" customWidth="1"/>
    <col min="12809" max="13055" width="3.375" style="16"/>
    <col min="13056" max="13057" width="2" style="16" customWidth="1"/>
    <col min="13058" max="13058" width="12.75" style="16" customWidth="1"/>
    <col min="13059" max="13059" width="7.625" style="16" customWidth="1"/>
    <col min="13060" max="13063" width="12.25" style="16" customWidth="1"/>
    <col min="13064" max="13064" width="18.25" style="16" customWidth="1"/>
    <col min="13065" max="13311" width="3.375" style="16"/>
    <col min="13312" max="13313" width="2" style="16" customWidth="1"/>
    <col min="13314" max="13314" width="12.75" style="16" customWidth="1"/>
    <col min="13315" max="13315" width="7.625" style="16" customWidth="1"/>
    <col min="13316" max="13319" width="12.25" style="16" customWidth="1"/>
    <col min="13320" max="13320" width="18.25" style="16" customWidth="1"/>
    <col min="13321" max="13567" width="3.375" style="16"/>
    <col min="13568" max="13569" width="2" style="16" customWidth="1"/>
    <col min="13570" max="13570" width="12.75" style="16" customWidth="1"/>
    <col min="13571" max="13571" width="7.625" style="16" customWidth="1"/>
    <col min="13572" max="13575" width="12.25" style="16" customWidth="1"/>
    <col min="13576" max="13576" width="18.25" style="16" customWidth="1"/>
    <col min="13577" max="13823" width="3.375" style="16"/>
    <col min="13824" max="13825" width="2" style="16" customWidth="1"/>
    <col min="13826" max="13826" width="12.75" style="16" customWidth="1"/>
    <col min="13827" max="13827" width="7.625" style="16" customWidth="1"/>
    <col min="13828" max="13831" width="12.25" style="16" customWidth="1"/>
    <col min="13832" max="13832" width="18.25" style="16" customWidth="1"/>
    <col min="13833" max="14079" width="3.375" style="16"/>
    <col min="14080" max="14081" width="2" style="16" customWidth="1"/>
    <col min="14082" max="14082" width="12.75" style="16" customWidth="1"/>
    <col min="14083" max="14083" width="7.625" style="16" customWidth="1"/>
    <col min="14084" max="14087" width="12.25" style="16" customWidth="1"/>
    <col min="14088" max="14088" width="18.25" style="16" customWidth="1"/>
    <col min="14089" max="14335" width="3.375" style="16"/>
    <col min="14336" max="14337" width="2" style="16" customWidth="1"/>
    <col min="14338" max="14338" width="12.75" style="16" customWidth="1"/>
    <col min="14339" max="14339" width="7.625" style="16" customWidth="1"/>
    <col min="14340" max="14343" width="12.25" style="16" customWidth="1"/>
    <col min="14344" max="14344" width="18.25" style="16" customWidth="1"/>
    <col min="14345" max="14591" width="3.375" style="16"/>
    <col min="14592" max="14593" width="2" style="16" customWidth="1"/>
    <col min="14594" max="14594" width="12.75" style="16" customWidth="1"/>
    <col min="14595" max="14595" width="7.625" style="16" customWidth="1"/>
    <col min="14596" max="14599" width="12.25" style="16" customWidth="1"/>
    <col min="14600" max="14600" width="18.25" style="16" customWidth="1"/>
    <col min="14601" max="14847" width="3.375" style="16"/>
    <col min="14848" max="14849" width="2" style="16" customWidth="1"/>
    <col min="14850" max="14850" width="12.75" style="16" customWidth="1"/>
    <col min="14851" max="14851" width="7.625" style="16" customWidth="1"/>
    <col min="14852" max="14855" width="12.25" style="16" customWidth="1"/>
    <col min="14856" max="14856" width="18.25" style="16" customWidth="1"/>
    <col min="14857" max="15103" width="3.375" style="16"/>
    <col min="15104" max="15105" width="2" style="16" customWidth="1"/>
    <col min="15106" max="15106" width="12.75" style="16" customWidth="1"/>
    <col min="15107" max="15107" width="7.625" style="16" customWidth="1"/>
    <col min="15108" max="15111" width="12.25" style="16" customWidth="1"/>
    <col min="15112" max="15112" width="18.25" style="16" customWidth="1"/>
    <col min="15113" max="15359" width="3.375" style="16"/>
    <col min="15360" max="15361" width="2" style="16" customWidth="1"/>
    <col min="15362" max="15362" width="12.75" style="16" customWidth="1"/>
    <col min="15363" max="15363" width="7.625" style="16" customWidth="1"/>
    <col min="15364" max="15367" width="12.25" style="16" customWidth="1"/>
    <col min="15368" max="15368" width="18.25" style="16" customWidth="1"/>
    <col min="15369" max="15615" width="3.375" style="16"/>
    <col min="15616" max="15617" width="2" style="16" customWidth="1"/>
    <col min="15618" max="15618" width="12.75" style="16" customWidth="1"/>
    <col min="15619" max="15619" width="7.625" style="16" customWidth="1"/>
    <col min="15620" max="15623" width="12.25" style="16" customWidth="1"/>
    <col min="15624" max="15624" width="18.25" style="16" customWidth="1"/>
    <col min="15625" max="15871" width="3.375" style="16"/>
    <col min="15872" max="15873" width="2" style="16" customWidth="1"/>
    <col min="15874" max="15874" width="12.75" style="16" customWidth="1"/>
    <col min="15875" max="15875" width="7.625" style="16" customWidth="1"/>
    <col min="15876" max="15879" width="12.25" style="16" customWidth="1"/>
    <col min="15880" max="15880" width="18.25" style="16" customWidth="1"/>
    <col min="15881" max="16127" width="3.375" style="16"/>
    <col min="16128" max="16129" width="2" style="16" customWidth="1"/>
    <col min="16130" max="16130" width="12.75" style="16" customWidth="1"/>
    <col min="16131" max="16131" width="7.625" style="16" customWidth="1"/>
    <col min="16132" max="16135" width="12.25" style="16" customWidth="1"/>
    <col min="16136" max="16136" width="18.25" style="16" customWidth="1"/>
    <col min="16137" max="16384" width="3.375" style="16"/>
  </cols>
  <sheetData>
    <row r="1" spans="1:13" ht="18.75" hidden="1" customHeight="1" outlineLevel="1" x14ac:dyDescent="0.4">
      <c r="A1" s="148" t="s">
        <v>10</v>
      </c>
      <c r="B1" s="148"/>
      <c r="C1" s="148"/>
      <c r="D1" s="148"/>
      <c r="E1" s="148"/>
      <c r="F1" s="148"/>
      <c r="G1" s="148"/>
      <c r="H1" s="148"/>
      <c r="I1" s="148"/>
      <c r="J1" s="148"/>
      <c r="K1" s="148"/>
      <c r="L1" s="148"/>
      <c r="M1" s="148"/>
    </row>
    <row r="2" spans="1:13" ht="24" collapsed="1" x14ac:dyDescent="0.4">
      <c r="A2" s="149" t="s">
        <v>43</v>
      </c>
      <c r="B2" s="149"/>
      <c r="C2" s="149"/>
      <c r="D2" s="149"/>
      <c r="E2" s="149"/>
      <c r="F2" s="149"/>
      <c r="G2" s="149"/>
      <c r="H2" s="149"/>
      <c r="I2" s="149"/>
      <c r="J2" s="149"/>
      <c r="K2" s="149"/>
      <c r="L2" s="149"/>
      <c r="M2" s="149"/>
    </row>
    <row r="3" spans="1:13" ht="19.5" x14ac:dyDescent="0.4">
      <c r="A3" s="17" t="s">
        <v>46</v>
      </c>
      <c r="B3" s="40"/>
    </row>
    <row r="4" spans="1:13" ht="20.25" thickBot="1" x14ac:dyDescent="0.45">
      <c r="A4" s="17" t="s">
        <v>11</v>
      </c>
      <c r="H4" s="17" t="s">
        <v>12</v>
      </c>
    </row>
    <row r="5" spans="1:13" ht="20.25" thickBot="1" x14ac:dyDescent="0.45">
      <c r="A5" s="19"/>
      <c r="B5" s="20" t="s">
        <v>13</v>
      </c>
      <c r="C5" s="21">
        <v>1</v>
      </c>
      <c r="E5" s="20" t="s">
        <v>93</v>
      </c>
      <c r="F5" s="21">
        <v>0.5</v>
      </c>
      <c r="H5" s="95" t="s">
        <v>110</v>
      </c>
      <c r="J5" s="17"/>
    </row>
    <row r="6" spans="1:13" ht="8.25" customHeight="1" thickBot="1" x14ac:dyDescent="0.45"/>
    <row r="7" spans="1:13" ht="22.5" customHeight="1" x14ac:dyDescent="0.4">
      <c r="A7" s="158" t="s">
        <v>14</v>
      </c>
      <c r="B7" s="159"/>
      <c r="C7" s="162" t="s">
        <v>107</v>
      </c>
      <c r="D7" s="150" t="s">
        <v>38</v>
      </c>
      <c r="E7" s="150"/>
      <c r="F7" s="150"/>
      <c r="G7" s="150"/>
      <c r="H7" s="150"/>
      <c r="I7" s="150"/>
      <c r="J7" s="150"/>
      <c r="K7" s="150"/>
      <c r="L7" s="150"/>
      <c r="M7" s="151"/>
    </row>
    <row r="8" spans="1:13" ht="22.5" customHeight="1" thickBot="1" x14ac:dyDescent="0.45">
      <c r="A8" s="160"/>
      <c r="B8" s="161"/>
      <c r="C8" s="163"/>
      <c r="D8" s="152" t="s">
        <v>15</v>
      </c>
      <c r="E8" s="152"/>
      <c r="F8" s="152"/>
      <c r="G8" s="152"/>
      <c r="H8" s="152"/>
      <c r="I8" s="152" t="s">
        <v>16</v>
      </c>
      <c r="J8" s="152"/>
      <c r="K8" s="152"/>
      <c r="L8" s="152"/>
      <c r="M8" s="153"/>
    </row>
    <row r="9" spans="1:13" ht="22.5" customHeight="1" x14ac:dyDescent="0.4">
      <c r="A9" s="164" t="s">
        <v>41</v>
      </c>
      <c r="B9" s="167" t="s">
        <v>40</v>
      </c>
      <c r="C9" s="170">
        <f>SUM(F41,K41)</f>
        <v>5780</v>
      </c>
      <c r="D9" s="154" t="s">
        <v>17</v>
      </c>
      <c r="E9" s="156" t="s">
        <v>18</v>
      </c>
      <c r="F9" s="154" t="s">
        <v>105</v>
      </c>
      <c r="G9" s="156" t="s">
        <v>19</v>
      </c>
      <c r="H9" s="156" t="s">
        <v>106</v>
      </c>
      <c r="I9" s="154" t="s">
        <v>17</v>
      </c>
      <c r="J9" s="156" t="s">
        <v>18</v>
      </c>
      <c r="K9" s="154" t="s">
        <v>105</v>
      </c>
      <c r="L9" s="156" t="s">
        <v>20</v>
      </c>
      <c r="M9" s="156" t="s">
        <v>106</v>
      </c>
    </row>
    <row r="10" spans="1:13" ht="22.5" customHeight="1" x14ac:dyDescent="0.4">
      <c r="A10" s="165"/>
      <c r="B10" s="168"/>
      <c r="C10" s="171"/>
      <c r="D10" s="155"/>
      <c r="E10" s="157"/>
      <c r="F10" s="157"/>
      <c r="G10" s="157"/>
      <c r="H10" s="157"/>
      <c r="I10" s="155"/>
      <c r="J10" s="157"/>
      <c r="K10" s="157"/>
      <c r="L10" s="157"/>
      <c r="M10" s="157"/>
    </row>
    <row r="11" spans="1:13" ht="22.5" customHeight="1" x14ac:dyDescent="0.4">
      <c r="A11" s="165"/>
      <c r="B11" s="168"/>
      <c r="C11" s="171"/>
      <c r="D11" s="23">
        <v>1</v>
      </c>
      <c r="E11" s="22" t="s">
        <v>22</v>
      </c>
      <c r="F11" s="24">
        <v>908</v>
      </c>
      <c r="G11" s="24">
        <v>2</v>
      </c>
      <c r="H11" s="23">
        <f t="shared" ref="H11:H40" si="0">IF(G11=1,F11*$C$5,F11*$F$5)</f>
        <v>454</v>
      </c>
      <c r="I11" s="23">
        <v>1</v>
      </c>
      <c r="J11" s="22" t="s">
        <v>22</v>
      </c>
      <c r="K11" s="24">
        <v>908</v>
      </c>
      <c r="L11" s="54">
        <v>2</v>
      </c>
      <c r="M11" s="39">
        <f t="shared" ref="M11:M40" si="1">IF(L11=1,K11*$C$5,K11*$F$5)</f>
        <v>454</v>
      </c>
    </row>
    <row r="12" spans="1:13" ht="22.5" customHeight="1" x14ac:dyDescent="0.4">
      <c r="A12" s="165"/>
      <c r="B12" s="168"/>
      <c r="C12" s="171"/>
      <c r="D12" s="23">
        <v>2</v>
      </c>
      <c r="E12" s="22" t="s">
        <v>23</v>
      </c>
      <c r="F12" s="24">
        <v>839</v>
      </c>
      <c r="G12" s="24">
        <v>2</v>
      </c>
      <c r="H12" s="23">
        <f t="shared" si="0"/>
        <v>419.5</v>
      </c>
      <c r="I12" s="23">
        <v>2</v>
      </c>
      <c r="J12" s="22" t="s">
        <v>23</v>
      </c>
      <c r="K12" s="24">
        <v>839</v>
      </c>
      <c r="L12" s="54">
        <v>2</v>
      </c>
      <c r="M12" s="39">
        <f t="shared" si="1"/>
        <v>419.5</v>
      </c>
    </row>
    <row r="13" spans="1:13" ht="22.5" customHeight="1" x14ac:dyDescent="0.4">
      <c r="A13" s="165"/>
      <c r="B13" s="168"/>
      <c r="C13" s="171"/>
      <c r="D13" s="23">
        <v>3</v>
      </c>
      <c r="E13" s="22" t="s">
        <v>24</v>
      </c>
      <c r="F13" s="24">
        <v>587</v>
      </c>
      <c r="G13" s="24">
        <v>2</v>
      </c>
      <c r="H13" s="23">
        <f t="shared" si="0"/>
        <v>293.5</v>
      </c>
      <c r="I13" s="23">
        <v>3</v>
      </c>
      <c r="J13" s="22" t="s">
        <v>24</v>
      </c>
      <c r="K13" s="24">
        <v>587</v>
      </c>
      <c r="L13" s="54">
        <v>2</v>
      </c>
      <c r="M13" s="39">
        <f t="shared" si="1"/>
        <v>293.5</v>
      </c>
    </row>
    <row r="14" spans="1:13" ht="22.5" customHeight="1" x14ac:dyDescent="0.4">
      <c r="A14" s="165"/>
      <c r="B14" s="168"/>
      <c r="C14" s="171"/>
      <c r="D14" s="23">
        <v>4</v>
      </c>
      <c r="E14" s="22" t="s">
        <v>24</v>
      </c>
      <c r="F14" s="24">
        <v>530</v>
      </c>
      <c r="G14" s="24">
        <v>2</v>
      </c>
      <c r="H14" s="23">
        <f t="shared" si="0"/>
        <v>265</v>
      </c>
      <c r="I14" s="23">
        <v>4</v>
      </c>
      <c r="J14" s="22" t="s">
        <v>24</v>
      </c>
      <c r="K14" s="24">
        <v>530</v>
      </c>
      <c r="L14" s="54">
        <v>2</v>
      </c>
      <c r="M14" s="39">
        <f t="shared" si="1"/>
        <v>265</v>
      </c>
    </row>
    <row r="15" spans="1:13" ht="22.5" customHeight="1" x14ac:dyDescent="0.4">
      <c r="A15" s="165"/>
      <c r="B15" s="168"/>
      <c r="C15" s="171"/>
      <c r="D15" s="23">
        <v>5</v>
      </c>
      <c r="E15" s="22" t="s">
        <v>25</v>
      </c>
      <c r="F15" s="24">
        <v>521</v>
      </c>
      <c r="G15" s="24">
        <v>1</v>
      </c>
      <c r="H15" s="23">
        <f t="shared" si="0"/>
        <v>521</v>
      </c>
      <c r="I15" s="23">
        <v>5</v>
      </c>
      <c r="J15" s="22" t="s">
        <v>25</v>
      </c>
      <c r="K15" s="24">
        <v>521</v>
      </c>
      <c r="L15" s="54">
        <v>1</v>
      </c>
      <c r="M15" s="39">
        <f t="shared" si="1"/>
        <v>521</v>
      </c>
    </row>
    <row r="16" spans="1:13" ht="22.5" customHeight="1" x14ac:dyDescent="0.4">
      <c r="A16" s="165"/>
      <c r="B16" s="168"/>
      <c r="C16" s="171"/>
      <c r="D16" s="23">
        <v>6</v>
      </c>
      <c r="E16" s="22" t="s">
        <v>25</v>
      </c>
      <c r="F16" s="24">
        <v>435</v>
      </c>
      <c r="G16" s="24">
        <v>1</v>
      </c>
      <c r="H16" s="23">
        <f t="shared" si="0"/>
        <v>435</v>
      </c>
      <c r="I16" s="23">
        <v>6</v>
      </c>
      <c r="J16" s="22" t="s">
        <v>25</v>
      </c>
      <c r="K16" s="24">
        <v>435</v>
      </c>
      <c r="L16" s="54">
        <v>1</v>
      </c>
      <c r="M16" s="39">
        <f t="shared" si="1"/>
        <v>435</v>
      </c>
    </row>
    <row r="17" spans="1:13" ht="22.5" customHeight="1" x14ac:dyDescent="0.4">
      <c r="A17" s="165"/>
      <c r="B17" s="168"/>
      <c r="C17" s="171"/>
      <c r="D17" s="23">
        <v>7</v>
      </c>
      <c r="E17" s="22" t="s">
        <v>25</v>
      </c>
      <c r="F17" s="24">
        <v>385</v>
      </c>
      <c r="G17" s="24">
        <v>2</v>
      </c>
      <c r="H17" s="23">
        <f t="shared" si="0"/>
        <v>192.5</v>
      </c>
      <c r="I17" s="23">
        <v>7</v>
      </c>
      <c r="J17" s="22" t="s">
        <v>25</v>
      </c>
      <c r="K17" s="24">
        <v>385</v>
      </c>
      <c r="L17" s="54">
        <v>2</v>
      </c>
      <c r="M17" s="39">
        <f t="shared" si="1"/>
        <v>192.5</v>
      </c>
    </row>
    <row r="18" spans="1:13" ht="22.5" customHeight="1" x14ac:dyDescent="0.4">
      <c r="A18" s="165"/>
      <c r="B18" s="168"/>
      <c r="C18" s="171"/>
      <c r="D18" s="23">
        <v>8</v>
      </c>
      <c r="E18" s="22" t="s">
        <v>25</v>
      </c>
      <c r="F18" s="24">
        <v>310</v>
      </c>
      <c r="G18" s="24">
        <v>1</v>
      </c>
      <c r="H18" s="23">
        <f t="shared" si="0"/>
        <v>310</v>
      </c>
      <c r="I18" s="23">
        <v>8</v>
      </c>
      <c r="J18" s="22" t="s">
        <v>25</v>
      </c>
      <c r="K18" s="24">
        <v>310</v>
      </c>
      <c r="L18" s="54">
        <v>1</v>
      </c>
      <c r="M18" s="39">
        <f t="shared" si="1"/>
        <v>310</v>
      </c>
    </row>
    <row r="19" spans="1:13" s="55" customFormat="1" ht="22.5" customHeight="1" x14ac:dyDescent="0.4">
      <c r="A19" s="165"/>
      <c r="B19" s="168"/>
      <c r="C19" s="171"/>
      <c r="D19" s="52">
        <v>9</v>
      </c>
      <c r="E19" s="22"/>
      <c r="F19" s="54"/>
      <c r="G19" s="54"/>
      <c r="H19" s="52">
        <f t="shared" si="0"/>
        <v>0</v>
      </c>
      <c r="I19" s="52">
        <v>9</v>
      </c>
      <c r="J19" s="22"/>
      <c r="K19" s="54"/>
      <c r="L19" s="54"/>
      <c r="M19" s="53">
        <f t="shared" si="1"/>
        <v>0</v>
      </c>
    </row>
    <row r="20" spans="1:13" s="55" customFormat="1" ht="22.5" customHeight="1" x14ac:dyDescent="0.4">
      <c r="A20" s="165"/>
      <c r="B20" s="168"/>
      <c r="C20" s="171"/>
      <c r="D20" s="52">
        <v>10</v>
      </c>
      <c r="E20" s="22"/>
      <c r="F20" s="54"/>
      <c r="G20" s="54"/>
      <c r="H20" s="52">
        <f t="shared" si="0"/>
        <v>0</v>
      </c>
      <c r="I20" s="52">
        <v>10</v>
      </c>
      <c r="J20" s="22"/>
      <c r="K20" s="54"/>
      <c r="L20" s="54"/>
      <c r="M20" s="101">
        <f t="shared" si="1"/>
        <v>0</v>
      </c>
    </row>
    <row r="21" spans="1:13" s="55" customFormat="1" ht="22.5" customHeight="1" x14ac:dyDescent="0.4">
      <c r="A21" s="165"/>
      <c r="B21" s="168"/>
      <c r="C21" s="171"/>
      <c r="D21" s="52">
        <v>11</v>
      </c>
      <c r="E21" s="22"/>
      <c r="F21" s="54"/>
      <c r="G21" s="54"/>
      <c r="H21" s="52">
        <f t="shared" si="0"/>
        <v>0</v>
      </c>
      <c r="I21" s="52">
        <v>11</v>
      </c>
      <c r="J21" s="22"/>
      <c r="K21" s="54"/>
      <c r="L21" s="54"/>
      <c r="M21" s="101">
        <f t="shared" si="1"/>
        <v>0</v>
      </c>
    </row>
    <row r="22" spans="1:13" s="55" customFormat="1" ht="22.5" customHeight="1" x14ac:dyDescent="0.4">
      <c r="A22" s="165"/>
      <c r="B22" s="168"/>
      <c r="C22" s="171"/>
      <c r="D22" s="52">
        <v>12</v>
      </c>
      <c r="E22" s="22"/>
      <c r="F22" s="54"/>
      <c r="G22" s="54"/>
      <c r="H22" s="52">
        <f t="shared" si="0"/>
        <v>0</v>
      </c>
      <c r="I22" s="52">
        <v>12</v>
      </c>
      <c r="J22" s="22"/>
      <c r="K22" s="54"/>
      <c r="L22" s="54"/>
      <c r="M22" s="101">
        <f t="shared" si="1"/>
        <v>0</v>
      </c>
    </row>
    <row r="23" spans="1:13" s="55" customFormat="1" ht="22.5" customHeight="1" x14ac:dyDescent="0.4">
      <c r="A23" s="165"/>
      <c r="B23" s="168"/>
      <c r="C23" s="171"/>
      <c r="D23" s="52">
        <v>13</v>
      </c>
      <c r="E23" s="22"/>
      <c r="F23" s="54"/>
      <c r="G23" s="54"/>
      <c r="H23" s="52">
        <f t="shared" si="0"/>
        <v>0</v>
      </c>
      <c r="I23" s="52">
        <v>13</v>
      </c>
      <c r="J23" s="22"/>
      <c r="K23" s="54"/>
      <c r="L23" s="54"/>
      <c r="M23" s="101">
        <f t="shared" si="1"/>
        <v>0</v>
      </c>
    </row>
    <row r="24" spans="1:13" s="55" customFormat="1" ht="22.5" customHeight="1" x14ac:dyDescent="0.4">
      <c r="A24" s="165"/>
      <c r="B24" s="168"/>
      <c r="C24" s="171"/>
      <c r="D24" s="52">
        <v>14</v>
      </c>
      <c r="E24" s="22"/>
      <c r="F24" s="54"/>
      <c r="G24" s="54"/>
      <c r="H24" s="52">
        <f t="shared" si="0"/>
        <v>0</v>
      </c>
      <c r="I24" s="52">
        <v>14</v>
      </c>
      <c r="J24" s="22"/>
      <c r="K24" s="54"/>
      <c r="L24" s="54"/>
      <c r="M24" s="101">
        <f t="shared" si="1"/>
        <v>0</v>
      </c>
    </row>
    <row r="25" spans="1:13" s="55" customFormat="1" ht="22.5" customHeight="1" x14ac:dyDescent="0.4">
      <c r="A25" s="165"/>
      <c r="B25" s="168"/>
      <c r="C25" s="171"/>
      <c r="D25" s="52">
        <v>15</v>
      </c>
      <c r="E25" s="22"/>
      <c r="F25" s="54"/>
      <c r="G25" s="54"/>
      <c r="H25" s="52">
        <f t="shared" si="0"/>
        <v>0</v>
      </c>
      <c r="I25" s="52">
        <v>15</v>
      </c>
      <c r="J25" s="22"/>
      <c r="K25" s="54"/>
      <c r="L25" s="54"/>
      <c r="M25" s="101">
        <f t="shared" si="1"/>
        <v>0</v>
      </c>
    </row>
    <row r="26" spans="1:13" s="55" customFormat="1" ht="22.5" customHeight="1" x14ac:dyDescent="0.4">
      <c r="A26" s="165"/>
      <c r="B26" s="168"/>
      <c r="C26" s="171"/>
      <c r="D26" s="52">
        <v>16</v>
      </c>
      <c r="E26" s="22"/>
      <c r="F26" s="54"/>
      <c r="G26" s="54"/>
      <c r="H26" s="52">
        <f t="shared" si="0"/>
        <v>0</v>
      </c>
      <c r="I26" s="52">
        <v>16</v>
      </c>
      <c r="J26" s="22"/>
      <c r="K26" s="54"/>
      <c r="L26" s="54"/>
      <c r="M26" s="101">
        <f t="shared" si="1"/>
        <v>0</v>
      </c>
    </row>
    <row r="27" spans="1:13" s="55" customFormat="1" ht="22.5" customHeight="1" x14ac:dyDescent="0.4">
      <c r="A27" s="165"/>
      <c r="B27" s="168"/>
      <c r="C27" s="171"/>
      <c r="D27" s="52">
        <v>17</v>
      </c>
      <c r="E27" s="22"/>
      <c r="F27" s="54"/>
      <c r="G27" s="54"/>
      <c r="H27" s="52">
        <f t="shared" si="0"/>
        <v>0</v>
      </c>
      <c r="I27" s="52">
        <v>17</v>
      </c>
      <c r="J27" s="22"/>
      <c r="K27" s="54"/>
      <c r="L27" s="54"/>
      <c r="M27" s="101">
        <f t="shared" si="1"/>
        <v>0</v>
      </c>
    </row>
    <row r="28" spans="1:13" s="55" customFormat="1" ht="22.5" customHeight="1" x14ac:dyDescent="0.4">
      <c r="A28" s="165"/>
      <c r="B28" s="168"/>
      <c r="C28" s="171"/>
      <c r="D28" s="52">
        <v>18</v>
      </c>
      <c r="E28" s="22"/>
      <c r="F28" s="54"/>
      <c r="G28" s="54"/>
      <c r="H28" s="52">
        <f t="shared" si="0"/>
        <v>0</v>
      </c>
      <c r="I28" s="52">
        <v>18</v>
      </c>
      <c r="J28" s="22"/>
      <c r="K28" s="54"/>
      <c r="L28" s="54"/>
      <c r="M28" s="101">
        <f t="shared" si="1"/>
        <v>0</v>
      </c>
    </row>
    <row r="29" spans="1:13" s="55" customFormat="1" ht="22.5" customHeight="1" x14ac:dyDescent="0.4">
      <c r="A29" s="165"/>
      <c r="B29" s="168"/>
      <c r="C29" s="171"/>
      <c r="D29" s="52">
        <v>19</v>
      </c>
      <c r="E29" s="22"/>
      <c r="F29" s="54"/>
      <c r="G29" s="54"/>
      <c r="H29" s="52">
        <f t="shared" si="0"/>
        <v>0</v>
      </c>
      <c r="I29" s="52">
        <v>19</v>
      </c>
      <c r="J29" s="22"/>
      <c r="K29" s="54"/>
      <c r="L29" s="54"/>
      <c r="M29" s="101">
        <f t="shared" si="1"/>
        <v>0</v>
      </c>
    </row>
    <row r="30" spans="1:13" s="55" customFormat="1" ht="22.5" customHeight="1" x14ac:dyDescent="0.4">
      <c r="A30" s="165"/>
      <c r="B30" s="168"/>
      <c r="C30" s="171"/>
      <c r="D30" s="52">
        <v>20</v>
      </c>
      <c r="E30" s="22"/>
      <c r="F30" s="54"/>
      <c r="G30" s="54"/>
      <c r="H30" s="52">
        <f t="shared" si="0"/>
        <v>0</v>
      </c>
      <c r="I30" s="52">
        <v>20</v>
      </c>
      <c r="J30" s="22"/>
      <c r="K30" s="54"/>
      <c r="L30" s="54"/>
      <c r="M30" s="101">
        <f t="shared" si="1"/>
        <v>0</v>
      </c>
    </row>
    <row r="31" spans="1:13" s="103" customFormat="1" ht="22.5" customHeight="1" x14ac:dyDescent="0.4">
      <c r="A31" s="165"/>
      <c r="B31" s="168"/>
      <c r="C31" s="171"/>
      <c r="D31" s="100">
        <v>21</v>
      </c>
      <c r="E31" s="22"/>
      <c r="F31" s="102"/>
      <c r="G31" s="102"/>
      <c r="H31" s="100">
        <f t="shared" si="0"/>
        <v>0</v>
      </c>
      <c r="I31" s="104">
        <v>21</v>
      </c>
      <c r="J31" s="22"/>
      <c r="K31" s="102"/>
      <c r="L31" s="102"/>
      <c r="M31" s="101">
        <f t="shared" si="1"/>
        <v>0</v>
      </c>
    </row>
    <row r="32" spans="1:13" s="103" customFormat="1" ht="22.5" customHeight="1" x14ac:dyDescent="0.4">
      <c r="A32" s="165"/>
      <c r="B32" s="168"/>
      <c r="C32" s="171"/>
      <c r="D32" s="100">
        <v>22</v>
      </c>
      <c r="E32" s="22"/>
      <c r="F32" s="102"/>
      <c r="G32" s="102"/>
      <c r="H32" s="100">
        <f t="shared" si="0"/>
        <v>0</v>
      </c>
      <c r="I32" s="104">
        <v>22</v>
      </c>
      <c r="J32" s="22"/>
      <c r="K32" s="102"/>
      <c r="L32" s="102"/>
      <c r="M32" s="101">
        <f t="shared" si="1"/>
        <v>0</v>
      </c>
    </row>
    <row r="33" spans="1:13" s="103" customFormat="1" ht="22.5" customHeight="1" x14ac:dyDescent="0.4">
      <c r="A33" s="165"/>
      <c r="B33" s="168"/>
      <c r="C33" s="171"/>
      <c r="D33" s="100">
        <v>23</v>
      </c>
      <c r="E33" s="22"/>
      <c r="F33" s="102"/>
      <c r="G33" s="102"/>
      <c r="H33" s="100">
        <f t="shared" si="0"/>
        <v>0</v>
      </c>
      <c r="I33" s="104">
        <v>23</v>
      </c>
      <c r="J33" s="22"/>
      <c r="K33" s="102"/>
      <c r="L33" s="102"/>
      <c r="M33" s="101">
        <f t="shared" si="1"/>
        <v>0</v>
      </c>
    </row>
    <row r="34" spans="1:13" s="103" customFormat="1" ht="22.5" customHeight="1" x14ac:dyDescent="0.4">
      <c r="A34" s="165"/>
      <c r="B34" s="168"/>
      <c r="C34" s="171"/>
      <c r="D34" s="100">
        <v>24</v>
      </c>
      <c r="E34" s="22"/>
      <c r="F34" s="102"/>
      <c r="G34" s="102"/>
      <c r="H34" s="100">
        <f t="shared" si="0"/>
        <v>0</v>
      </c>
      <c r="I34" s="104">
        <v>24</v>
      </c>
      <c r="J34" s="22"/>
      <c r="K34" s="102"/>
      <c r="L34" s="102"/>
      <c r="M34" s="101">
        <f t="shared" si="1"/>
        <v>0</v>
      </c>
    </row>
    <row r="35" spans="1:13" s="103" customFormat="1" ht="22.5" customHeight="1" x14ac:dyDescent="0.4">
      <c r="A35" s="165"/>
      <c r="B35" s="168"/>
      <c r="C35" s="171"/>
      <c r="D35" s="100">
        <v>25</v>
      </c>
      <c r="E35" s="22"/>
      <c r="F35" s="102"/>
      <c r="G35" s="102"/>
      <c r="H35" s="100">
        <f t="shared" si="0"/>
        <v>0</v>
      </c>
      <c r="I35" s="104">
        <v>25</v>
      </c>
      <c r="J35" s="22"/>
      <c r="K35" s="102"/>
      <c r="L35" s="102"/>
      <c r="M35" s="101">
        <f t="shared" si="1"/>
        <v>0</v>
      </c>
    </row>
    <row r="36" spans="1:13" s="103" customFormat="1" ht="22.5" customHeight="1" x14ac:dyDescent="0.4">
      <c r="A36" s="165"/>
      <c r="B36" s="168"/>
      <c r="C36" s="171"/>
      <c r="D36" s="100">
        <v>26</v>
      </c>
      <c r="E36" s="22"/>
      <c r="F36" s="102"/>
      <c r="G36" s="102"/>
      <c r="H36" s="100">
        <f t="shared" si="0"/>
        <v>0</v>
      </c>
      <c r="I36" s="104">
        <v>26</v>
      </c>
      <c r="J36" s="22"/>
      <c r="K36" s="102"/>
      <c r="L36" s="102"/>
      <c r="M36" s="101">
        <f t="shared" si="1"/>
        <v>0</v>
      </c>
    </row>
    <row r="37" spans="1:13" s="103" customFormat="1" ht="22.5" customHeight="1" x14ac:dyDescent="0.4">
      <c r="A37" s="165"/>
      <c r="B37" s="168"/>
      <c r="C37" s="171"/>
      <c r="D37" s="100">
        <v>27</v>
      </c>
      <c r="E37" s="22"/>
      <c r="F37" s="102"/>
      <c r="G37" s="102"/>
      <c r="H37" s="100">
        <f t="shared" si="0"/>
        <v>0</v>
      </c>
      <c r="I37" s="104">
        <v>27</v>
      </c>
      <c r="J37" s="22"/>
      <c r="K37" s="102"/>
      <c r="L37" s="102"/>
      <c r="M37" s="101">
        <f t="shared" si="1"/>
        <v>0</v>
      </c>
    </row>
    <row r="38" spans="1:13" s="103" customFormat="1" ht="22.5" customHeight="1" x14ac:dyDescent="0.4">
      <c r="A38" s="165"/>
      <c r="B38" s="168"/>
      <c r="C38" s="171"/>
      <c r="D38" s="100">
        <v>28</v>
      </c>
      <c r="E38" s="22"/>
      <c r="F38" s="102"/>
      <c r="G38" s="102"/>
      <c r="H38" s="100">
        <f t="shared" si="0"/>
        <v>0</v>
      </c>
      <c r="I38" s="104">
        <v>28</v>
      </c>
      <c r="J38" s="22"/>
      <c r="K38" s="102"/>
      <c r="L38" s="102"/>
      <c r="M38" s="101">
        <f t="shared" si="1"/>
        <v>0</v>
      </c>
    </row>
    <row r="39" spans="1:13" s="103" customFormat="1" ht="22.5" customHeight="1" x14ac:dyDescent="0.4">
      <c r="A39" s="165"/>
      <c r="B39" s="168"/>
      <c r="C39" s="171"/>
      <c r="D39" s="100">
        <v>29</v>
      </c>
      <c r="E39" s="22"/>
      <c r="F39" s="102"/>
      <c r="G39" s="102"/>
      <c r="H39" s="100">
        <f t="shared" si="0"/>
        <v>0</v>
      </c>
      <c r="I39" s="104">
        <v>29</v>
      </c>
      <c r="J39" s="22"/>
      <c r="K39" s="102"/>
      <c r="L39" s="102"/>
      <c r="M39" s="101">
        <f t="shared" si="1"/>
        <v>0</v>
      </c>
    </row>
    <row r="40" spans="1:13" s="103" customFormat="1" ht="22.5" customHeight="1" x14ac:dyDescent="0.4">
      <c r="A40" s="165"/>
      <c r="B40" s="168"/>
      <c r="C40" s="171"/>
      <c r="D40" s="100">
        <v>30</v>
      </c>
      <c r="E40" s="22"/>
      <c r="F40" s="102"/>
      <c r="G40" s="102"/>
      <c r="H40" s="100">
        <f t="shared" si="0"/>
        <v>0</v>
      </c>
      <c r="I40" s="104">
        <v>30</v>
      </c>
      <c r="J40" s="22"/>
      <c r="K40" s="102"/>
      <c r="L40" s="102"/>
      <c r="M40" s="101">
        <f t="shared" si="1"/>
        <v>0</v>
      </c>
    </row>
    <row r="41" spans="1:13" ht="22.5" customHeight="1" x14ac:dyDescent="0.4">
      <c r="A41" s="165"/>
      <c r="B41" s="169"/>
      <c r="C41" s="172"/>
      <c r="D41" s="173" t="s">
        <v>26</v>
      </c>
      <c r="E41" s="173"/>
      <c r="F41" s="174">
        <f>ROUNDDOWN(SUM(H11:H40),0)</f>
        <v>2890</v>
      </c>
      <c r="G41" s="174"/>
      <c r="H41" s="174"/>
      <c r="I41" s="173" t="s">
        <v>26</v>
      </c>
      <c r="J41" s="173"/>
      <c r="K41" s="174">
        <f>ROUNDDOWN(SUM(M11:M40),0)</f>
        <v>2890</v>
      </c>
      <c r="L41" s="174"/>
      <c r="M41" s="175"/>
    </row>
    <row r="42" spans="1:13" ht="22.5" customHeight="1" x14ac:dyDescent="0.4">
      <c r="A42" s="165"/>
      <c r="B42" s="36" t="s">
        <v>27</v>
      </c>
      <c r="C42" s="23">
        <f>SUM(D42:M42)</f>
        <v>7000</v>
      </c>
      <c r="D42" s="176">
        <v>3500</v>
      </c>
      <c r="E42" s="176"/>
      <c r="F42" s="176"/>
      <c r="G42" s="176"/>
      <c r="H42" s="176"/>
      <c r="I42" s="177">
        <v>3500</v>
      </c>
      <c r="J42" s="177"/>
      <c r="K42" s="177"/>
      <c r="L42" s="177"/>
      <c r="M42" s="178"/>
    </row>
    <row r="43" spans="1:13" ht="22.5" customHeight="1" x14ac:dyDescent="0.4">
      <c r="A43" s="165"/>
      <c r="B43" s="36" t="s">
        <v>28</v>
      </c>
      <c r="C43" s="23">
        <f>SUM(D43:M43)</f>
        <v>500</v>
      </c>
      <c r="D43" s="176">
        <v>250</v>
      </c>
      <c r="E43" s="176"/>
      <c r="F43" s="176"/>
      <c r="G43" s="176"/>
      <c r="H43" s="176"/>
      <c r="I43" s="177">
        <v>250</v>
      </c>
      <c r="J43" s="177"/>
      <c r="K43" s="177"/>
      <c r="L43" s="177"/>
      <c r="M43" s="178"/>
    </row>
    <row r="44" spans="1:13" ht="22.5" customHeight="1" x14ac:dyDescent="0.4">
      <c r="A44" s="165"/>
      <c r="B44" s="36" t="s">
        <v>29</v>
      </c>
      <c r="C44" s="23">
        <f>SUM(D44:M44)</f>
        <v>0</v>
      </c>
      <c r="D44" s="179">
        <v>0</v>
      </c>
      <c r="E44" s="180"/>
      <c r="F44" s="180"/>
      <c r="G44" s="180"/>
      <c r="H44" s="180"/>
      <c r="I44" s="181">
        <v>0</v>
      </c>
      <c r="J44" s="182"/>
      <c r="K44" s="182"/>
      <c r="L44" s="182"/>
      <c r="M44" s="183"/>
    </row>
    <row r="45" spans="1:13" ht="22.5" customHeight="1" x14ac:dyDescent="0.4">
      <c r="A45" s="165"/>
      <c r="B45" s="37" t="s">
        <v>30</v>
      </c>
      <c r="C45" s="23">
        <f>SUM(D45:M45)</f>
        <v>0</v>
      </c>
      <c r="D45" s="184">
        <v>0</v>
      </c>
      <c r="E45" s="185"/>
      <c r="F45" s="185"/>
      <c r="G45" s="185"/>
      <c r="H45" s="185"/>
      <c r="I45" s="186">
        <v>0</v>
      </c>
      <c r="J45" s="187"/>
      <c r="K45" s="187"/>
      <c r="L45" s="187"/>
      <c r="M45" s="188"/>
    </row>
    <row r="46" spans="1:13" ht="22.5" customHeight="1" thickBot="1" x14ac:dyDescent="0.45">
      <c r="A46" s="165"/>
      <c r="B46" s="38" t="s">
        <v>31</v>
      </c>
      <c r="C46" s="25">
        <f>SUM(D46:M46)</f>
        <v>0</v>
      </c>
      <c r="D46" s="189">
        <v>0</v>
      </c>
      <c r="E46" s="190"/>
      <c r="F46" s="190"/>
      <c r="G46" s="190"/>
      <c r="H46" s="190"/>
      <c r="I46" s="191">
        <v>0</v>
      </c>
      <c r="J46" s="192"/>
      <c r="K46" s="192"/>
      <c r="L46" s="192"/>
      <c r="M46" s="193"/>
    </row>
    <row r="47" spans="1:13" ht="22.5" customHeight="1" thickTop="1" thickBot="1" x14ac:dyDescent="0.45">
      <c r="A47" s="166"/>
      <c r="B47" s="35" t="s">
        <v>42</v>
      </c>
      <c r="C47" s="26">
        <f>SUM(C9:C46)</f>
        <v>13280</v>
      </c>
      <c r="D47" s="194">
        <f>SUM(F41,D42:H46)</f>
        <v>6640</v>
      </c>
      <c r="E47" s="195"/>
      <c r="F47" s="195"/>
      <c r="G47" s="195"/>
      <c r="H47" s="196"/>
      <c r="I47" s="194">
        <f>SUM(K41,I42:M46)</f>
        <v>6640</v>
      </c>
      <c r="J47" s="195"/>
      <c r="K47" s="195"/>
      <c r="L47" s="195"/>
      <c r="M47" s="197"/>
    </row>
    <row r="48" spans="1:13" s="31" customFormat="1" ht="22.5" customHeight="1" x14ac:dyDescent="0.4">
      <c r="A48" s="144" t="s">
        <v>39</v>
      </c>
      <c r="B48" s="42" t="s">
        <v>49</v>
      </c>
      <c r="C48" s="43">
        <f>SUM(D48:M48)</f>
        <v>22400</v>
      </c>
      <c r="D48" s="132">
        <v>11000</v>
      </c>
      <c r="E48" s="133"/>
      <c r="F48" s="133"/>
      <c r="G48" s="133"/>
      <c r="H48" s="142"/>
      <c r="I48" s="132">
        <v>11400</v>
      </c>
      <c r="J48" s="133"/>
      <c r="K48" s="133"/>
      <c r="L48" s="133"/>
      <c r="M48" s="134"/>
    </row>
    <row r="49" spans="1:13" s="31" customFormat="1" ht="22.5" customHeight="1" thickBot="1" x14ac:dyDescent="0.45">
      <c r="A49" s="145"/>
      <c r="B49" s="44" t="s">
        <v>36</v>
      </c>
      <c r="C49" s="45">
        <f>SUM(D49:M49)</f>
        <v>0</v>
      </c>
      <c r="D49" s="135">
        <v>0</v>
      </c>
      <c r="E49" s="136"/>
      <c r="F49" s="136"/>
      <c r="G49" s="136"/>
      <c r="H49" s="143"/>
      <c r="I49" s="135">
        <v>0</v>
      </c>
      <c r="J49" s="136"/>
      <c r="K49" s="136"/>
      <c r="L49" s="136"/>
      <c r="M49" s="137"/>
    </row>
    <row r="50" spans="1:13" s="31" customFormat="1" ht="22.5" customHeight="1" thickTop="1" thickBot="1" x14ac:dyDescent="0.45">
      <c r="A50" s="145"/>
      <c r="B50" s="46" t="s">
        <v>37</v>
      </c>
      <c r="C50" s="47">
        <f>SUM(C48:C49)</f>
        <v>22400</v>
      </c>
      <c r="D50" s="138">
        <f>SUM(D48:H49)</f>
        <v>11000</v>
      </c>
      <c r="E50" s="139"/>
      <c r="F50" s="139"/>
      <c r="G50" s="139"/>
      <c r="H50" s="140"/>
      <c r="I50" s="138">
        <f>SUM(I48:M49)</f>
        <v>11400</v>
      </c>
      <c r="J50" s="139"/>
      <c r="K50" s="139"/>
      <c r="L50" s="139"/>
      <c r="M50" s="141"/>
    </row>
    <row r="51" spans="1:13" s="31" customFormat="1" ht="22.5" customHeight="1" thickTop="1" thickBot="1" x14ac:dyDescent="0.45">
      <c r="A51" s="146"/>
      <c r="B51" s="48" t="s">
        <v>50</v>
      </c>
      <c r="C51" s="49">
        <f>SUM(D51:M51)</f>
        <v>2200</v>
      </c>
      <c r="D51" s="129">
        <v>1100</v>
      </c>
      <c r="E51" s="130"/>
      <c r="F51" s="130"/>
      <c r="G51" s="130"/>
      <c r="H51" s="147"/>
      <c r="I51" s="129">
        <v>1100</v>
      </c>
      <c r="J51" s="130"/>
      <c r="K51" s="130"/>
      <c r="L51" s="130"/>
      <c r="M51" s="131"/>
    </row>
    <row r="52" spans="1:13" ht="8.25" customHeight="1" x14ac:dyDescent="0.4"/>
    <row r="53" spans="1:13" ht="19.5" x14ac:dyDescent="0.4">
      <c r="A53" s="17" t="s">
        <v>32</v>
      </c>
    </row>
    <row r="54" spans="1:13" ht="20.25" thickBot="1" x14ac:dyDescent="0.45">
      <c r="A54" s="17" t="s">
        <v>33</v>
      </c>
      <c r="H54" s="17" t="s">
        <v>12</v>
      </c>
    </row>
    <row r="55" spans="1:13" ht="20.25" thickBot="1" x14ac:dyDescent="0.45">
      <c r="B55" s="17" t="s">
        <v>34</v>
      </c>
      <c r="C55" s="27">
        <v>10</v>
      </c>
      <c r="D55" s="20" t="s">
        <v>47</v>
      </c>
      <c r="E55" s="16"/>
      <c r="H55" s="95" t="s">
        <v>110</v>
      </c>
      <c r="L55" s="28"/>
    </row>
    <row r="56" spans="1:13" ht="7.5" customHeight="1" thickBot="1" x14ac:dyDescent="0.45">
      <c r="B56" s="17"/>
      <c r="C56" s="29"/>
      <c r="D56" s="18"/>
    </row>
    <row r="57" spans="1:13" ht="22.5" customHeight="1" x14ac:dyDescent="0.4">
      <c r="A57" s="158" t="s">
        <v>14</v>
      </c>
      <c r="B57" s="159"/>
      <c r="C57" s="162" t="s">
        <v>108</v>
      </c>
      <c r="D57" s="198" t="s">
        <v>35</v>
      </c>
      <c r="E57" s="199"/>
      <c r="F57" s="199"/>
      <c r="G57" s="199"/>
      <c r="H57" s="199"/>
      <c r="I57" s="199"/>
      <c r="J57" s="199"/>
      <c r="K57" s="199"/>
      <c r="L57" s="199"/>
      <c r="M57" s="200"/>
    </row>
    <row r="58" spans="1:13" ht="22.5" customHeight="1" x14ac:dyDescent="0.4">
      <c r="A58" s="160"/>
      <c r="B58" s="161"/>
      <c r="C58" s="163"/>
      <c r="D58" s="201" t="s">
        <v>97</v>
      </c>
      <c r="E58" s="201"/>
      <c r="F58" s="201"/>
      <c r="G58" s="201"/>
      <c r="H58" s="201"/>
      <c r="I58" s="202" t="s">
        <v>98</v>
      </c>
      <c r="J58" s="203"/>
      <c r="K58" s="203"/>
      <c r="L58" s="203"/>
      <c r="M58" s="204"/>
    </row>
    <row r="59" spans="1:13" ht="55.5" customHeight="1" x14ac:dyDescent="0.4">
      <c r="A59" s="160"/>
      <c r="B59" s="161"/>
      <c r="C59" s="163"/>
      <c r="D59" s="32" t="s">
        <v>17</v>
      </c>
      <c r="E59" s="33" t="s">
        <v>99</v>
      </c>
      <c r="F59" s="41" t="s">
        <v>109</v>
      </c>
      <c r="G59" s="157" t="s">
        <v>106</v>
      </c>
      <c r="H59" s="157"/>
      <c r="I59" s="34" t="s">
        <v>17</v>
      </c>
      <c r="J59" s="33" t="s">
        <v>99</v>
      </c>
      <c r="K59" s="41" t="s">
        <v>109</v>
      </c>
      <c r="L59" s="157" t="s">
        <v>106</v>
      </c>
      <c r="M59" s="205"/>
    </row>
    <row r="60" spans="1:13" ht="22.5" customHeight="1" x14ac:dyDescent="0.4">
      <c r="A60" s="206" t="s">
        <v>21</v>
      </c>
      <c r="B60" s="207"/>
      <c r="C60" s="212">
        <f>SUM(F62,K62)</f>
        <v>1855</v>
      </c>
      <c r="D60" s="30">
        <v>1</v>
      </c>
      <c r="E60" s="22" t="s">
        <v>44</v>
      </c>
      <c r="F60" s="24">
        <v>649</v>
      </c>
      <c r="G60" s="174">
        <f>F60</f>
        <v>649</v>
      </c>
      <c r="H60" s="174"/>
      <c r="I60" s="23">
        <v>1</v>
      </c>
      <c r="J60" s="22" t="s">
        <v>44</v>
      </c>
      <c r="K60" s="24">
        <v>649</v>
      </c>
      <c r="L60" s="174">
        <f>K60</f>
        <v>649</v>
      </c>
      <c r="M60" s="175"/>
    </row>
    <row r="61" spans="1:13" ht="22.5" customHeight="1" x14ac:dyDescent="0.4">
      <c r="A61" s="208"/>
      <c r="B61" s="209"/>
      <c r="C61" s="171"/>
      <c r="D61" s="23">
        <v>2</v>
      </c>
      <c r="E61" s="22" t="s">
        <v>45</v>
      </c>
      <c r="F61" s="24">
        <v>557</v>
      </c>
      <c r="G61" s="174">
        <f>F61</f>
        <v>557</v>
      </c>
      <c r="H61" s="174"/>
      <c r="I61" s="23">
        <v>2</v>
      </c>
      <c r="J61" s="22"/>
      <c r="K61" s="24"/>
      <c r="L61" s="174">
        <f>K61</f>
        <v>0</v>
      </c>
      <c r="M61" s="175"/>
    </row>
    <row r="62" spans="1:13" ht="22.5" customHeight="1" thickBot="1" x14ac:dyDescent="0.45">
      <c r="A62" s="210"/>
      <c r="B62" s="211"/>
      <c r="C62" s="213"/>
      <c r="D62" s="214" t="s">
        <v>26</v>
      </c>
      <c r="E62" s="214"/>
      <c r="F62" s="215">
        <f>SUM(G60:H61)</f>
        <v>1206</v>
      </c>
      <c r="G62" s="216"/>
      <c r="H62" s="217"/>
      <c r="I62" s="218" t="s">
        <v>26</v>
      </c>
      <c r="J62" s="219"/>
      <c r="K62" s="215">
        <f>SUM(L60:M61)</f>
        <v>649</v>
      </c>
      <c r="L62" s="216"/>
      <c r="M62" s="220"/>
    </row>
  </sheetData>
  <mergeCells count="62">
    <mergeCell ref="A60:B62"/>
    <mergeCell ref="C60:C62"/>
    <mergeCell ref="G60:H60"/>
    <mergeCell ref="L60:M60"/>
    <mergeCell ref="G61:H61"/>
    <mergeCell ref="L61:M61"/>
    <mergeCell ref="D62:E62"/>
    <mergeCell ref="F62:H62"/>
    <mergeCell ref="I62:J62"/>
    <mergeCell ref="K62:M62"/>
    <mergeCell ref="A57:B59"/>
    <mergeCell ref="C57:C59"/>
    <mergeCell ref="D57:M57"/>
    <mergeCell ref="D58:H58"/>
    <mergeCell ref="I58:M58"/>
    <mergeCell ref="G59:H59"/>
    <mergeCell ref="L59:M59"/>
    <mergeCell ref="D45:H45"/>
    <mergeCell ref="I45:M45"/>
    <mergeCell ref="D46:H46"/>
    <mergeCell ref="I46:M46"/>
    <mergeCell ref="D47:H47"/>
    <mergeCell ref="I47:M47"/>
    <mergeCell ref="D42:H42"/>
    <mergeCell ref="I42:M42"/>
    <mergeCell ref="D43:H43"/>
    <mergeCell ref="I43:M43"/>
    <mergeCell ref="D44:H44"/>
    <mergeCell ref="I44:M44"/>
    <mergeCell ref="D41:E41"/>
    <mergeCell ref="F41:H41"/>
    <mergeCell ref="I41:J41"/>
    <mergeCell ref="K41:M41"/>
    <mergeCell ref="G9:G10"/>
    <mergeCell ref="H9:H10"/>
    <mergeCell ref="I9:I10"/>
    <mergeCell ref="J9:J10"/>
    <mergeCell ref="K9:K10"/>
    <mergeCell ref="L9:L10"/>
    <mergeCell ref="A48:A51"/>
    <mergeCell ref="D51:H51"/>
    <mergeCell ref="A1:M1"/>
    <mergeCell ref="A2:M2"/>
    <mergeCell ref="D7:M7"/>
    <mergeCell ref="D8:H8"/>
    <mergeCell ref="I8:M8"/>
    <mergeCell ref="D9:D10"/>
    <mergeCell ref="E9:E10"/>
    <mergeCell ref="F9:F10"/>
    <mergeCell ref="A7:B8"/>
    <mergeCell ref="C7:C8"/>
    <mergeCell ref="A9:A47"/>
    <mergeCell ref="B9:B41"/>
    <mergeCell ref="C9:C41"/>
    <mergeCell ref="M9:M10"/>
    <mergeCell ref="I51:M51"/>
    <mergeCell ref="I48:M48"/>
    <mergeCell ref="I49:M49"/>
    <mergeCell ref="D50:H50"/>
    <mergeCell ref="I50:M50"/>
    <mergeCell ref="D48:H48"/>
    <mergeCell ref="D49:H49"/>
  </mergeCells>
  <phoneticPr fontId="4"/>
  <dataValidations count="1">
    <dataValidation type="list" allowBlank="1" showInputMessage="1" showErrorMessage="1" sqref="L11:L40 G11:G40" xr:uid="{2021528D-C56C-4998-A29B-2912EB2D330A}">
      <formula1>"１,２"</formula1>
    </dataValidation>
  </dataValidations>
  <printOptions horizontalCentered="1" verticalCentered="1"/>
  <pageMargins left="0.19685039370078741" right="0.19685039370078741" top="0.39370078740157483" bottom="0.39370078740157483" header="0.27559055118110237" footer="0.31496062992125984"/>
  <pageSetup paperSize="9" scale="4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D3E39-74B6-42B4-ABE4-4C00AF23FDAA}">
  <sheetPr codeName="Sheet2">
    <pageSetUpPr fitToPage="1"/>
  </sheetPr>
  <dimension ref="A1:BI80"/>
  <sheetViews>
    <sheetView tabSelected="1" view="pageBreakPreview" topLeftCell="A2" zoomScale="80" zoomScaleNormal="84" zoomScaleSheetLayoutView="80" workbookViewId="0">
      <selection activeCell="A2" sqref="A2:S2"/>
    </sheetView>
  </sheetViews>
  <sheetFormatPr defaultRowHeight="18.75" outlineLevelRow="1" x14ac:dyDescent="0.4"/>
  <cols>
    <col min="1" max="1" width="27.125" style="63" customWidth="1"/>
    <col min="2" max="2" width="23.5" style="63" customWidth="1"/>
    <col min="3" max="3" width="14.5" style="63" bestFit="1" customWidth="1"/>
    <col min="4" max="5" width="6.125" style="63" customWidth="1"/>
    <col min="6" max="7" width="11.125" style="63" customWidth="1"/>
    <col min="8" max="18" width="11.25" style="63" customWidth="1"/>
    <col min="19" max="19" width="9" style="63" customWidth="1"/>
    <col min="20" max="20" width="5.125" style="63" hidden="1" customWidth="1"/>
    <col min="21" max="21" width="27.625" style="65" hidden="1" customWidth="1"/>
    <col min="22" max="24" width="14.875" style="65" hidden="1" customWidth="1"/>
    <col min="25" max="33" width="15.125" style="65" hidden="1" customWidth="1"/>
    <col min="34" max="34" width="0" style="65" hidden="1" customWidth="1"/>
    <col min="35" max="61" width="15" style="65" hidden="1" customWidth="1"/>
    <col min="62" max="62" width="15" style="63" customWidth="1"/>
    <col min="63" max="16384" width="9" style="63"/>
  </cols>
  <sheetData>
    <row r="1" spans="1:61" ht="16.5" hidden="1" customHeight="1" outlineLevel="1" x14ac:dyDescent="0.4">
      <c r="A1" s="221" t="s">
        <v>10</v>
      </c>
      <c r="B1" s="221"/>
      <c r="C1" s="221"/>
      <c r="D1" s="221"/>
      <c r="E1" s="221"/>
      <c r="F1" s="221"/>
      <c r="G1" s="221"/>
      <c r="H1" s="221"/>
      <c r="I1" s="221"/>
      <c r="J1" s="221"/>
      <c r="K1" s="221"/>
      <c r="L1" s="221"/>
      <c r="M1" s="221"/>
      <c r="N1" s="221"/>
      <c r="O1" s="221"/>
      <c r="P1" s="221"/>
      <c r="Q1" s="221"/>
      <c r="R1" s="221"/>
      <c r="S1" s="221"/>
    </row>
    <row r="2" spans="1:61" ht="24" customHeight="1" collapsed="1" x14ac:dyDescent="0.4">
      <c r="A2" s="222" t="s">
        <v>48</v>
      </c>
      <c r="B2" s="222"/>
      <c r="C2" s="222"/>
      <c r="D2" s="222"/>
      <c r="E2" s="222"/>
      <c r="F2" s="222"/>
      <c r="G2" s="222"/>
      <c r="H2" s="222"/>
      <c r="I2" s="222"/>
      <c r="J2" s="222"/>
      <c r="K2" s="222"/>
      <c r="L2" s="222"/>
      <c r="M2" s="222"/>
      <c r="N2" s="222"/>
      <c r="O2" s="222"/>
      <c r="P2" s="222"/>
      <c r="Q2" s="222"/>
      <c r="R2" s="222"/>
      <c r="S2" s="222"/>
    </row>
    <row r="3" spans="1:61" ht="30" customHeight="1" x14ac:dyDescent="0.4">
      <c r="A3" s="3" t="s">
        <v>122</v>
      </c>
      <c r="B3" s="1"/>
      <c r="C3" s="1"/>
      <c r="D3" s="1"/>
      <c r="E3" s="1"/>
      <c r="F3" s="1"/>
      <c r="G3" s="1"/>
      <c r="H3" s="1"/>
      <c r="I3" s="1"/>
      <c r="J3" s="1"/>
      <c r="K3" s="1"/>
      <c r="L3" s="1"/>
      <c r="M3" s="1"/>
      <c r="N3" s="1"/>
      <c r="O3" s="1"/>
      <c r="P3" s="1"/>
      <c r="Q3" s="1"/>
      <c r="R3" s="1"/>
    </row>
    <row r="4" spans="1:61" ht="30" customHeight="1" thickBot="1" x14ac:dyDescent="0.45">
      <c r="A4" s="2" t="s">
        <v>0</v>
      </c>
      <c r="B4" s="3"/>
      <c r="C4" s="3"/>
      <c r="D4" s="3"/>
      <c r="E4" s="3"/>
      <c r="F4" s="3"/>
      <c r="G4" s="3"/>
      <c r="H4" s="1"/>
      <c r="I4" s="1"/>
      <c r="J4" s="3" t="s">
        <v>139</v>
      </c>
      <c r="K4" s="3"/>
      <c r="L4" s="3"/>
      <c r="M4" s="3"/>
      <c r="N4" s="3"/>
      <c r="O4" s="3"/>
      <c r="Q4" s="1"/>
      <c r="R4" s="1"/>
      <c r="S4" s="1"/>
    </row>
    <row r="5" spans="1:61" ht="30" customHeight="1" thickBot="1" x14ac:dyDescent="0.45">
      <c r="A5" s="2" t="s">
        <v>191</v>
      </c>
      <c r="B5" s="105" t="s">
        <v>114</v>
      </c>
      <c r="C5" s="127">
        <v>750</v>
      </c>
      <c r="D5" s="87" t="s">
        <v>59</v>
      </c>
      <c r="E5" s="3"/>
      <c r="F5" s="3"/>
      <c r="G5" s="3"/>
      <c r="H5" s="1"/>
      <c r="I5" s="1"/>
      <c r="J5" s="3" t="s">
        <v>187</v>
      </c>
      <c r="K5" s="98"/>
      <c r="L5" s="98"/>
      <c r="M5" s="4" t="s">
        <v>2</v>
      </c>
      <c r="N5" s="5">
        <v>0.16</v>
      </c>
      <c r="O5" s="6"/>
      <c r="Q5" s="1"/>
      <c r="R5" s="1"/>
      <c r="S5" s="1"/>
    </row>
    <row r="6" spans="1:61" ht="30" customHeight="1" thickBot="1" x14ac:dyDescent="0.45">
      <c r="A6" s="2"/>
      <c r="B6" s="105" t="s">
        <v>115</v>
      </c>
      <c r="C6" s="127">
        <v>420</v>
      </c>
      <c r="D6" s="87" t="s">
        <v>59</v>
      </c>
      <c r="E6" s="3"/>
      <c r="F6" s="3"/>
      <c r="G6" s="3"/>
      <c r="H6" s="1"/>
      <c r="I6" s="1"/>
      <c r="J6" s="3" t="s">
        <v>188</v>
      </c>
      <c r="K6" s="98"/>
      <c r="L6" s="98"/>
      <c r="M6" s="4" t="s">
        <v>2</v>
      </c>
      <c r="N6" s="7">
        <v>0.12</v>
      </c>
      <c r="O6" s="8" t="s">
        <v>3</v>
      </c>
      <c r="Q6" s="1"/>
      <c r="R6" s="1"/>
      <c r="S6" s="1"/>
    </row>
    <row r="7" spans="1:61" ht="30" customHeight="1" thickBot="1" x14ac:dyDescent="0.45">
      <c r="A7" s="2" t="s">
        <v>192</v>
      </c>
      <c r="B7" s="105" t="s">
        <v>114</v>
      </c>
      <c r="C7" s="127">
        <v>600</v>
      </c>
      <c r="D7" s="87" t="s">
        <v>59</v>
      </c>
      <c r="E7" s="3"/>
      <c r="F7" s="3"/>
      <c r="G7" s="3"/>
      <c r="H7" s="1"/>
      <c r="I7" s="1"/>
      <c r="J7" s="1"/>
      <c r="K7" s="1"/>
      <c r="L7" s="1"/>
      <c r="M7" s="1"/>
      <c r="N7" s="1"/>
      <c r="O7" s="1"/>
      <c r="Q7" s="1"/>
      <c r="R7" s="1"/>
      <c r="S7" s="1"/>
    </row>
    <row r="8" spans="1:61" ht="30" customHeight="1" thickBot="1" x14ac:dyDescent="0.45">
      <c r="A8" s="2"/>
      <c r="B8" s="105" t="s">
        <v>115</v>
      </c>
      <c r="C8" s="127">
        <v>250</v>
      </c>
      <c r="D8" s="87" t="s">
        <v>59</v>
      </c>
      <c r="E8" s="3"/>
      <c r="F8" s="3"/>
      <c r="G8" s="3"/>
      <c r="H8" s="1"/>
      <c r="I8" s="1"/>
      <c r="J8" s="3" t="s">
        <v>78</v>
      </c>
      <c r="K8" s="120"/>
      <c r="L8" s="3"/>
      <c r="M8" s="83"/>
      <c r="N8" s="1"/>
      <c r="O8" s="1"/>
      <c r="Q8" s="1"/>
      <c r="R8" s="1"/>
      <c r="S8" s="1"/>
    </row>
    <row r="9" spans="1:61" ht="30" customHeight="1" thickBot="1" x14ac:dyDescent="0.45">
      <c r="A9" s="2" t="s">
        <v>193</v>
      </c>
      <c r="B9" s="105" t="s">
        <v>114</v>
      </c>
      <c r="C9" s="127">
        <v>800</v>
      </c>
      <c r="D9" s="87" t="s">
        <v>59</v>
      </c>
      <c r="E9" s="3"/>
      <c r="F9" s="3"/>
      <c r="G9" s="3"/>
      <c r="H9" s="1"/>
      <c r="I9" s="1"/>
      <c r="J9" s="3" t="s">
        <v>189</v>
      </c>
      <c r="K9" s="128">
        <f>COUNTIF(収支計画書!$G$11:$G$30,1)+COUNTIF(収支計画書!$L$11:$L$30,1)</f>
        <v>6</v>
      </c>
      <c r="L9" s="119" t="s">
        <v>76</v>
      </c>
      <c r="M9" s="3"/>
      <c r="N9" s="1"/>
      <c r="O9" s="1"/>
      <c r="Q9" s="1"/>
      <c r="R9" s="1"/>
      <c r="S9" s="1"/>
    </row>
    <row r="10" spans="1:61" ht="30" customHeight="1" thickBot="1" x14ac:dyDescent="0.45">
      <c r="A10" s="2"/>
      <c r="B10" s="105" t="s">
        <v>115</v>
      </c>
      <c r="C10" s="127">
        <v>450</v>
      </c>
      <c r="D10" s="87" t="s">
        <v>59</v>
      </c>
      <c r="E10" s="3"/>
      <c r="F10" s="3"/>
      <c r="G10" s="3"/>
      <c r="H10" s="1"/>
      <c r="I10" s="1"/>
      <c r="J10" s="3" t="s">
        <v>190</v>
      </c>
      <c r="K10" s="128">
        <f>COUNTIF(収支計画書!$G$11:$G$30,2)+COUNTIF(収支計画書!$L$11:$L$30,2)</f>
        <v>10</v>
      </c>
      <c r="L10" s="119" t="s">
        <v>76</v>
      </c>
      <c r="M10" s="3"/>
      <c r="N10" s="115"/>
      <c r="O10" s="115"/>
      <c r="Q10" s="1"/>
      <c r="R10" s="1"/>
      <c r="S10" s="1"/>
    </row>
    <row r="11" spans="1:61" ht="30" customHeight="1" thickBot="1" x14ac:dyDescent="0.45">
      <c r="A11" s="2" t="s">
        <v>194</v>
      </c>
      <c r="B11" s="105" t="s">
        <v>114</v>
      </c>
      <c r="C11" s="127">
        <v>520</v>
      </c>
      <c r="D11" s="87" t="s">
        <v>59</v>
      </c>
      <c r="E11" s="3"/>
      <c r="F11" s="3"/>
      <c r="G11" s="3"/>
      <c r="I11" s="3"/>
      <c r="J11" s="120" t="s">
        <v>198</v>
      </c>
      <c r="K11" s="120"/>
      <c r="L11" s="3"/>
      <c r="M11" s="1"/>
      <c r="N11" s="116"/>
      <c r="O11" s="116"/>
      <c r="Q11" s="1"/>
      <c r="S11" s="3"/>
    </row>
    <row r="12" spans="1:61" ht="30" customHeight="1" thickBot="1" x14ac:dyDescent="0.45">
      <c r="A12" s="3"/>
      <c r="B12" s="105" t="s">
        <v>115</v>
      </c>
      <c r="C12" s="127">
        <v>150</v>
      </c>
      <c r="D12" s="87" t="s">
        <v>59</v>
      </c>
      <c r="E12" s="3"/>
      <c r="F12" s="3"/>
      <c r="G12" s="3"/>
      <c r="I12" s="3"/>
      <c r="J12" s="1"/>
      <c r="L12" s="3"/>
      <c r="M12" s="3"/>
      <c r="P12" s="4"/>
      <c r="Q12" s="117"/>
      <c r="R12" s="118"/>
    </row>
    <row r="13" spans="1:61" ht="30" customHeight="1" x14ac:dyDescent="0.4">
      <c r="A13" s="1"/>
      <c r="B13" s="120" t="s">
        <v>102</v>
      </c>
      <c r="C13" s="1"/>
      <c r="D13" s="1"/>
      <c r="E13" s="1"/>
      <c r="F13" s="1"/>
      <c r="G13" s="3"/>
      <c r="H13" s="1"/>
      <c r="I13" s="1"/>
      <c r="J13" s="1"/>
      <c r="K13" s="1"/>
      <c r="L13" s="1"/>
      <c r="M13" s="1"/>
      <c r="N13" s="1"/>
      <c r="O13" s="1"/>
      <c r="P13" s="1"/>
      <c r="Q13" s="1"/>
      <c r="R13" s="1"/>
    </row>
    <row r="14" spans="1:61" ht="30" customHeight="1" thickBot="1" x14ac:dyDescent="0.45">
      <c r="A14" s="3" t="s">
        <v>75</v>
      </c>
      <c r="B14" s="9"/>
      <c r="C14" s="1"/>
      <c r="D14" s="1"/>
      <c r="E14" s="1"/>
      <c r="F14" s="1"/>
      <c r="G14" s="1"/>
      <c r="H14" s="1"/>
      <c r="I14" s="1"/>
      <c r="J14" s="1"/>
      <c r="K14" s="1"/>
      <c r="L14" s="1"/>
      <c r="M14" s="1"/>
      <c r="N14" s="1"/>
      <c r="O14" s="1"/>
      <c r="P14" s="1"/>
      <c r="Q14" s="1"/>
      <c r="R14" s="1"/>
    </row>
    <row r="15" spans="1:61" ht="30" customHeight="1" x14ac:dyDescent="0.4">
      <c r="A15" s="121" t="s">
        <v>6</v>
      </c>
      <c r="B15" s="1"/>
      <c r="C15" s="1"/>
      <c r="D15" s="1"/>
      <c r="E15" s="1"/>
      <c r="F15" s="241" t="s">
        <v>123</v>
      </c>
      <c r="G15" s="242"/>
      <c r="H15" s="242"/>
      <c r="I15" s="242"/>
      <c r="J15" s="242"/>
      <c r="K15" s="242"/>
      <c r="L15" s="242"/>
      <c r="M15" s="242"/>
      <c r="N15" s="242"/>
      <c r="O15" s="242"/>
      <c r="P15" s="242"/>
      <c r="Q15" s="108" t="s">
        <v>124</v>
      </c>
      <c r="R15" s="234" t="s">
        <v>5</v>
      </c>
      <c r="U15" s="65" t="s">
        <v>163</v>
      </c>
      <c r="AI15" s="65" t="s">
        <v>163</v>
      </c>
      <c r="AW15" s="65" t="s">
        <v>163</v>
      </c>
    </row>
    <row r="16" spans="1:61" ht="30" customHeight="1" thickBot="1" x14ac:dyDescent="0.45">
      <c r="A16" s="121" t="s">
        <v>58</v>
      </c>
      <c r="B16" s="1"/>
      <c r="C16" s="1"/>
      <c r="D16" s="1"/>
      <c r="E16" s="1"/>
      <c r="F16" s="109" t="s">
        <v>125</v>
      </c>
      <c r="G16" s="106" t="s">
        <v>126</v>
      </c>
      <c r="H16" s="106" t="s">
        <v>51</v>
      </c>
      <c r="I16" s="106" t="s">
        <v>52</v>
      </c>
      <c r="J16" s="106" t="s">
        <v>53</v>
      </c>
      <c r="K16" s="107" t="s">
        <v>54</v>
      </c>
      <c r="L16" s="107" t="s">
        <v>55</v>
      </c>
      <c r="M16" s="107" t="s">
        <v>56</v>
      </c>
      <c r="N16" s="107" t="s">
        <v>57</v>
      </c>
      <c r="O16" s="107" t="s">
        <v>7</v>
      </c>
      <c r="P16" s="107" t="s">
        <v>8</v>
      </c>
      <c r="Q16" s="107" t="s">
        <v>100</v>
      </c>
      <c r="R16" s="235"/>
      <c r="U16" s="65" t="s">
        <v>70</v>
      </c>
      <c r="V16" s="126" t="s">
        <v>150</v>
      </c>
      <c r="W16" s="126" t="s">
        <v>151</v>
      </c>
      <c r="X16" s="126" t="s">
        <v>152</v>
      </c>
      <c r="Y16" s="126" t="s">
        <v>153</v>
      </c>
      <c r="Z16" s="126" t="s">
        <v>154</v>
      </c>
      <c r="AA16" s="126" t="s">
        <v>155</v>
      </c>
      <c r="AB16" s="126" t="s">
        <v>156</v>
      </c>
      <c r="AC16" s="126" t="s">
        <v>157</v>
      </c>
      <c r="AD16" s="126" t="s">
        <v>158</v>
      </c>
      <c r="AE16" s="126" t="s">
        <v>159</v>
      </c>
      <c r="AF16" s="126" t="s">
        <v>160</v>
      </c>
      <c r="AG16" s="126" t="s">
        <v>161</v>
      </c>
      <c r="AI16" s="65" t="s">
        <v>162</v>
      </c>
      <c r="AJ16" s="126" t="s">
        <v>150</v>
      </c>
      <c r="AK16" s="126" t="s">
        <v>151</v>
      </c>
      <c r="AL16" s="126" t="s">
        <v>152</v>
      </c>
      <c r="AM16" s="126" t="s">
        <v>153</v>
      </c>
      <c r="AN16" s="126" t="s">
        <v>154</v>
      </c>
      <c r="AO16" s="126" t="s">
        <v>155</v>
      </c>
      <c r="AP16" s="126" t="s">
        <v>156</v>
      </c>
      <c r="AQ16" s="126" t="s">
        <v>157</v>
      </c>
      <c r="AR16" s="126" t="s">
        <v>158</v>
      </c>
      <c r="AS16" s="126" t="s">
        <v>159</v>
      </c>
      <c r="AT16" s="126" t="s">
        <v>160</v>
      </c>
      <c r="AU16" s="126" t="s">
        <v>161</v>
      </c>
      <c r="AW16" s="65" t="s">
        <v>167</v>
      </c>
      <c r="AX16" s="126" t="s">
        <v>150</v>
      </c>
      <c r="AY16" s="126" t="s">
        <v>151</v>
      </c>
      <c r="AZ16" s="126" t="s">
        <v>152</v>
      </c>
      <c r="BA16" s="126" t="s">
        <v>153</v>
      </c>
      <c r="BB16" s="126" t="s">
        <v>154</v>
      </c>
      <c r="BC16" s="126" t="s">
        <v>155</v>
      </c>
      <c r="BD16" s="126" t="s">
        <v>156</v>
      </c>
      <c r="BE16" s="126" t="s">
        <v>157</v>
      </c>
      <c r="BF16" s="126" t="s">
        <v>158</v>
      </c>
      <c r="BG16" s="126" t="s">
        <v>159</v>
      </c>
      <c r="BH16" s="126" t="s">
        <v>160</v>
      </c>
      <c r="BI16" s="126" t="s">
        <v>161</v>
      </c>
    </row>
    <row r="17" spans="1:61" ht="30" customHeight="1" x14ac:dyDescent="0.4">
      <c r="A17" s="223" t="s">
        <v>101</v>
      </c>
      <c r="B17" s="224"/>
      <c r="C17" s="224"/>
      <c r="D17" s="224"/>
      <c r="E17" s="225"/>
      <c r="F17" s="92">
        <v>100</v>
      </c>
      <c r="G17" s="92">
        <v>100</v>
      </c>
      <c r="H17" s="92">
        <v>100</v>
      </c>
      <c r="I17" s="92">
        <v>100</v>
      </c>
      <c r="J17" s="92">
        <v>100</v>
      </c>
      <c r="K17" s="92">
        <v>100</v>
      </c>
      <c r="L17" s="92">
        <v>100</v>
      </c>
      <c r="M17" s="92">
        <v>100</v>
      </c>
      <c r="N17" s="92">
        <v>100</v>
      </c>
      <c r="O17" s="92">
        <v>100</v>
      </c>
      <c r="P17" s="92">
        <v>100</v>
      </c>
      <c r="Q17" s="92">
        <v>100</v>
      </c>
      <c r="R17" s="11">
        <f t="shared" ref="R17:R79" si="0">SUM(F17:Q17)</f>
        <v>1200</v>
      </c>
      <c r="V17" s="65" t="s">
        <v>142</v>
      </c>
      <c r="W17" s="65" t="s">
        <v>142</v>
      </c>
      <c r="X17" s="65" t="s">
        <v>142</v>
      </c>
      <c r="Y17" s="65" t="s">
        <v>142</v>
      </c>
      <c r="Z17" s="65" t="s">
        <v>142</v>
      </c>
      <c r="AA17" s="65" t="s">
        <v>142</v>
      </c>
      <c r="AB17" s="65" t="s">
        <v>142</v>
      </c>
      <c r="AC17" s="65" t="s">
        <v>142</v>
      </c>
      <c r="AD17" s="65" t="s">
        <v>142</v>
      </c>
      <c r="AE17" s="65" t="s">
        <v>142</v>
      </c>
      <c r="AF17" s="65" t="s">
        <v>142</v>
      </c>
      <c r="AG17" s="65" t="s">
        <v>142</v>
      </c>
      <c r="AJ17" s="65" t="s">
        <v>142</v>
      </c>
      <c r="AK17" s="65" t="s">
        <v>142</v>
      </c>
      <c r="AL17" s="65" t="s">
        <v>142</v>
      </c>
      <c r="AM17" s="65" t="s">
        <v>142</v>
      </c>
      <c r="AN17" s="65" t="s">
        <v>142</v>
      </c>
      <c r="AO17" s="65" t="s">
        <v>142</v>
      </c>
      <c r="AP17" s="65" t="s">
        <v>142</v>
      </c>
      <c r="AQ17" s="65" t="s">
        <v>142</v>
      </c>
      <c r="AR17" s="65" t="s">
        <v>142</v>
      </c>
      <c r="AS17" s="65" t="s">
        <v>142</v>
      </c>
      <c r="AT17" s="65" t="s">
        <v>142</v>
      </c>
      <c r="AU17" s="65" t="s">
        <v>142</v>
      </c>
      <c r="AX17" s="65" t="s">
        <v>142</v>
      </c>
      <c r="AY17" s="65" t="s">
        <v>142</v>
      </c>
      <c r="AZ17" s="65" t="s">
        <v>142</v>
      </c>
      <c r="BA17" s="65" t="s">
        <v>142</v>
      </c>
      <c r="BB17" s="65" t="s">
        <v>142</v>
      </c>
      <c r="BC17" s="65" t="s">
        <v>142</v>
      </c>
      <c r="BD17" s="65" t="s">
        <v>142</v>
      </c>
      <c r="BE17" s="65" t="s">
        <v>142</v>
      </c>
      <c r="BF17" s="65" t="s">
        <v>142</v>
      </c>
      <c r="BG17" s="65" t="s">
        <v>142</v>
      </c>
      <c r="BH17" s="65" t="s">
        <v>142</v>
      </c>
      <c r="BI17" s="65" t="s">
        <v>142</v>
      </c>
    </row>
    <row r="18" spans="1:61" ht="30" customHeight="1" outlineLevel="1" x14ac:dyDescent="0.4">
      <c r="A18" s="229" t="s">
        <v>9</v>
      </c>
      <c r="B18" s="236" t="s">
        <v>134</v>
      </c>
      <c r="C18" s="226" t="s">
        <v>114</v>
      </c>
      <c r="D18" s="227"/>
      <c r="E18" s="228"/>
      <c r="F18" s="90">
        <v>0</v>
      </c>
      <c r="G18" s="90">
        <v>1</v>
      </c>
      <c r="H18" s="90">
        <v>0</v>
      </c>
      <c r="I18" s="90">
        <v>1</v>
      </c>
      <c r="J18" s="90">
        <v>0</v>
      </c>
      <c r="K18" s="90">
        <v>1</v>
      </c>
      <c r="L18" s="90">
        <v>0</v>
      </c>
      <c r="M18" s="90">
        <v>1</v>
      </c>
      <c r="N18" s="90">
        <v>0</v>
      </c>
      <c r="O18" s="90">
        <v>1</v>
      </c>
      <c r="P18" s="90">
        <v>0</v>
      </c>
      <c r="Q18" s="90">
        <v>1</v>
      </c>
      <c r="R18" s="12">
        <f t="shared" si="0"/>
        <v>6</v>
      </c>
      <c r="U18" s="65" t="s">
        <v>116</v>
      </c>
      <c r="V18" s="66">
        <f>F30</f>
        <v>3</v>
      </c>
      <c r="W18" s="66">
        <f t="shared" ref="W18:AG20" si="1">V18+G30</f>
        <v>7</v>
      </c>
      <c r="X18" s="66">
        <f t="shared" si="1"/>
        <v>10</v>
      </c>
      <c r="Y18" s="66">
        <f t="shared" si="1"/>
        <v>14</v>
      </c>
      <c r="Z18" s="66">
        <f t="shared" si="1"/>
        <v>17</v>
      </c>
      <c r="AA18" s="66">
        <f t="shared" si="1"/>
        <v>22</v>
      </c>
      <c r="AB18" s="66">
        <f t="shared" si="1"/>
        <v>25</v>
      </c>
      <c r="AC18" s="66">
        <f t="shared" si="1"/>
        <v>29</v>
      </c>
      <c r="AD18" s="66">
        <f t="shared" si="1"/>
        <v>32</v>
      </c>
      <c r="AE18" s="66">
        <f t="shared" si="1"/>
        <v>36</v>
      </c>
      <c r="AF18" s="66">
        <f t="shared" si="1"/>
        <v>39</v>
      </c>
      <c r="AG18" s="66">
        <f t="shared" si="1"/>
        <v>44</v>
      </c>
      <c r="AI18" s="65" t="s">
        <v>116</v>
      </c>
      <c r="AJ18" s="66">
        <f>F62</f>
        <v>262</v>
      </c>
      <c r="AK18" s="66">
        <f t="shared" ref="AK18:AU20" si="2">AJ18+G62</f>
        <v>644</v>
      </c>
      <c r="AL18" s="66">
        <f t="shared" si="2"/>
        <v>893</v>
      </c>
      <c r="AM18" s="66">
        <f t="shared" si="2"/>
        <v>1275</v>
      </c>
      <c r="AN18" s="66">
        <f t="shared" si="2"/>
        <v>1537</v>
      </c>
      <c r="AO18" s="66">
        <f t="shared" si="2"/>
        <v>2034</v>
      </c>
      <c r="AP18" s="66">
        <f t="shared" si="2"/>
        <v>2296</v>
      </c>
      <c r="AQ18" s="66">
        <f t="shared" si="2"/>
        <v>2678</v>
      </c>
      <c r="AR18" s="66">
        <f t="shared" si="2"/>
        <v>2927</v>
      </c>
      <c r="AS18" s="66">
        <f t="shared" si="2"/>
        <v>3309</v>
      </c>
      <c r="AT18" s="66">
        <f t="shared" si="2"/>
        <v>3571</v>
      </c>
      <c r="AU18" s="66">
        <f t="shared" si="2"/>
        <v>4068</v>
      </c>
      <c r="AW18" s="65" t="s">
        <v>116</v>
      </c>
      <c r="AX18" s="66">
        <f>F77</f>
        <v>23.818181818181817</v>
      </c>
      <c r="AY18" s="66">
        <f t="shared" ref="AY18:BI20" si="3">AX18+G77</f>
        <v>58.545454545454547</v>
      </c>
      <c r="AZ18" s="66">
        <f t="shared" si="3"/>
        <v>81.181818181818187</v>
      </c>
      <c r="BA18" s="66">
        <f t="shared" si="3"/>
        <v>115.90909090909091</v>
      </c>
      <c r="BB18" s="66">
        <f t="shared" si="3"/>
        <v>139.72727272727272</v>
      </c>
      <c r="BC18" s="66">
        <f t="shared" si="3"/>
        <v>184.90909090909091</v>
      </c>
      <c r="BD18" s="66">
        <f t="shared" si="3"/>
        <v>208.72727272727272</v>
      </c>
      <c r="BE18" s="66">
        <f t="shared" si="3"/>
        <v>243.45454545454544</v>
      </c>
      <c r="BF18" s="66">
        <f t="shared" si="3"/>
        <v>266.09090909090907</v>
      </c>
      <c r="BG18" s="66">
        <f t="shared" si="3"/>
        <v>300.81818181818181</v>
      </c>
      <c r="BH18" s="66">
        <f t="shared" si="3"/>
        <v>324.63636363636363</v>
      </c>
      <c r="BI18" s="66">
        <f t="shared" si="3"/>
        <v>369.81818181818181</v>
      </c>
    </row>
    <row r="19" spans="1:61" ht="30" customHeight="1" outlineLevel="1" x14ac:dyDescent="0.4">
      <c r="A19" s="230"/>
      <c r="B19" s="237"/>
      <c r="C19" s="226" t="s">
        <v>115</v>
      </c>
      <c r="D19" s="227"/>
      <c r="E19" s="228"/>
      <c r="F19" s="90">
        <v>1</v>
      </c>
      <c r="G19" s="90">
        <v>2</v>
      </c>
      <c r="H19" s="90">
        <v>1</v>
      </c>
      <c r="I19" s="90">
        <v>2</v>
      </c>
      <c r="J19" s="90">
        <v>1</v>
      </c>
      <c r="K19" s="90">
        <v>2</v>
      </c>
      <c r="L19" s="90">
        <v>1</v>
      </c>
      <c r="M19" s="90">
        <v>2</v>
      </c>
      <c r="N19" s="90">
        <v>1</v>
      </c>
      <c r="O19" s="90">
        <v>2</v>
      </c>
      <c r="P19" s="90">
        <v>1</v>
      </c>
      <c r="Q19" s="90">
        <v>2</v>
      </c>
      <c r="R19" s="12">
        <f t="shared" si="0"/>
        <v>18</v>
      </c>
      <c r="U19" s="65" t="s">
        <v>117</v>
      </c>
      <c r="V19" s="66">
        <f>F31</f>
        <v>4</v>
      </c>
      <c r="W19" s="66">
        <f t="shared" si="1"/>
        <v>9</v>
      </c>
      <c r="X19" s="66">
        <f t="shared" si="1"/>
        <v>13</v>
      </c>
      <c r="Y19" s="66">
        <f t="shared" si="1"/>
        <v>18</v>
      </c>
      <c r="Z19" s="66">
        <f t="shared" si="1"/>
        <v>22</v>
      </c>
      <c r="AA19" s="66">
        <f t="shared" si="1"/>
        <v>27</v>
      </c>
      <c r="AB19" s="66">
        <f t="shared" si="1"/>
        <v>31</v>
      </c>
      <c r="AC19" s="66">
        <f t="shared" si="1"/>
        <v>36</v>
      </c>
      <c r="AD19" s="66">
        <f t="shared" si="1"/>
        <v>40</v>
      </c>
      <c r="AE19" s="66">
        <f t="shared" si="1"/>
        <v>45</v>
      </c>
      <c r="AF19" s="66">
        <f t="shared" si="1"/>
        <v>49</v>
      </c>
      <c r="AG19" s="66">
        <f t="shared" si="1"/>
        <v>54</v>
      </c>
      <c r="AI19" s="65" t="s">
        <v>117</v>
      </c>
      <c r="AJ19" s="66">
        <f>F63</f>
        <v>188</v>
      </c>
      <c r="AK19" s="66">
        <f t="shared" si="2"/>
        <v>444</v>
      </c>
      <c r="AL19" s="66">
        <f t="shared" si="2"/>
        <v>666</v>
      </c>
      <c r="AM19" s="66">
        <f t="shared" si="2"/>
        <v>924</v>
      </c>
      <c r="AN19" s="66">
        <f t="shared" si="2"/>
        <v>1110</v>
      </c>
      <c r="AO19" s="66">
        <f t="shared" si="2"/>
        <v>1402</v>
      </c>
      <c r="AP19" s="66">
        <f t="shared" si="2"/>
        <v>1590</v>
      </c>
      <c r="AQ19" s="66">
        <f t="shared" si="2"/>
        <v>1846</v>
      </c>
      <c r="AR19" s="66">
        <f t="shared" si="2"/>
        <v>2068</v>
      </c>
      <c r="AS19" s="66">
        <f t="shared" si="2"/>
        <v>2326</v>
      </c>
      <c r="AT19" s="66">
        <f t="shared" si="2"/>
        <v>2512</v>
      </c>
      <c r="AU19" s="66">
        <f t="shared" si="2"/>
        <v>2804</v>
      </c>
      <c r="AW19" s="65" t="s">
        <v>117</v>
      </c>
      <c r="AX19" s="66">
        <f>F78</f>
        <v>17.09090909090909</v>
      </c>
      <c r="AY19" s="66">
        <f t="shared" si="3"/>
        <v>40.36363636363636</v>
      </c>
      <c r="AZ19" s="66">
        <f t="shared" si="3"/>
        <v>60.545454545454547</v>
      </c>
      <c r="BA19" s="66">
        <f t="shared" si="3"/>
        <v>84</v>
      </c>
      <c r="BB19" s="66">
        <f t="shared" si="3"/>
        <v>100.90909090909091</v>
      </c>
      <c r="BC19" s="66">
        <f t="shared" si="3"/>
        <v>127.45454545454545</v>
      </c>
      <c r="BD19" s="66">
        <f t="shared" si="3"/>
        <v>144.54545454545453</v>
      </c>
      <c r="BE19" s="66">
        <f t="shared" si="3"/>
        <v>167.81818181818181</v>
      </c>
      <c r="BF19" s="66">
        <f t="shared" si="3"/>
        <v>188</v>
      </c>
      <c r="BG19" s="66">
        <f t="shared" si="3"/>
        <v>211.45454545454544</v>
      </c>
      <c r="BH19" s="66">
        <f t="shared" si="3"/>
        <v>228.36363636363635</v>
      </c>
      <c r="BI19" s="66">
        <f t="shared" si="3"/>
        <v>254.90909090909088</v>
      </c>
    </row>
    <row r="20" spans="1:61" ht="30" customHeight="1" outlineLevel="1" x14ac:dyDescent="0.4">
      <c r="A20" s="230"/>
      <c r="B20" s="238"/>
      <c r="C20" s="226" t="s">
        <v>60</v>
      </c>
      <c r="D20" s="227"/>
      <c r="E20" s="228"/>
      <c r="F20" s="50">
        <f t="shared" ref="F20:Q20" si="4">SUM(F18,F19)</f>
        <v>1</v>
      </c>
      <c r="G20" s="50">
        <f t="shared" si="4"/>
        <v>3</v>
      </c>
      <c r="H20" s="50">
        <f t="shared" si="4"/>
        <v>1</v>
      </c>
      <c r="I20" s="50">
        <f t="shared" si="4"/>
        <v>3</v>
      </c>
      <c r="J20" s="50">
        <f t="shared" si="4"/>
        <v>1</v>
      </c>
      <c r="K20" s="50">
        <f t="shared" si="4"/>
        <v>3</v>
      </c>
      <c r="L20" s="50">
        <f t="shared" si="4"/>
        <v>1</v>
      </c>
      <c r="M20" s="50">
        <f t="shared" si="4"/>
        <v>3</v>
      </c>
      <c r="N20" s="50">
        <f t="shared" si="4"/>
        <v>1</v>
      </c>
      <c r="O20" s="50">
        <f t="shared" si="4"/>
        <v>3</v>
      </c>
      <c r="P20" s="50">
        <f t="shared" si="4"/>
        <v>1</v>
      </c>
      <c r="Q20" s="50">
        <f t="shared" si="4"/>
        <v>3</v>
      </c>
      <c r="R20" s="12">
        <f t="shared" si="0"/>
        <v>24</v>
      </c>
      <c r="U20" s="65" t="s">
        <v>69</v>
      </c>
      <c r="V20" s="66">
        <f>F32</f>
        <v>7</v>
      </c>
      <c r="W20" s="66">
        <f t="shared" si="1"/>
        <v>16</v>
      </c>
      <c r="X20" s="66">
        <f t="shared" si="1"/>
        <v>23</v>
      </c>
      <c r="Y20" s="66">
        <f t="shared" si="1"/>
        <v>32</v>
      </c>
      <c r="Z20" s="66">
        <f t="shared" si="1"/>
        <v>39</v>
      </c>
      <c r="AA20" s="66">
        <f t="shared" si="1"/>
        <v>49</v>
      </c>
      <c r="AB20" s="66">
        <f t="shared" si="1"/>
        <v>56</v>
      </c>
      <c r="AC20" s="66">
        <f t="shared" si="1"/>
        <v>65</v>
      </c>
      <c r="AD20" s="66">
        <f t="shared" si="1"/>
        <v>72</v>
      </c>
      <c r="AE20" s="66">
        <f t="shared" si="1"/>
        <v>81</v>
      </c>
      <c r="AF20" s="66">
        <f t="shared" si="1"/>
        <v>88</v>
      </c>
      <c r="AG20" s="66">
        <f t="shared" si="1"/>
        <v>98</v>
      </c>
      <c r="AI20" s="65" t="s">
        <v>69</v>
      </c>
      <c r="AJ20" s="66">
        <f>F64</f>
        <v>450</v>
      </c>
      <c r="AK20" s="66">
        <f t="shared" si="2"/>
        <v>1088</v>
      </c>
      <c r="AL20" s="66">
        <f t="shared" si="2"/>
        <v>1559</v>
      </c>
      <c r="AM20" s="66">
        <f t="shared" si="2"/>
        <v>2199</v>
      </c>
      <c r="AN20" s="66">
        <f t="shared" si="2"/>
        <v>2647</v>
      </c>
      <c r="AO20" s="66">
        <f t="shared" si="2"/>
        <v>3436</v>
      </c>
      <c r="AP20" s="66">
        <f t="shared" si="2"/>
        <v>3886</v>
      </c>
      <c r="AQ20" s="66">
        <f t="shared" si="2"/>
        <v>4524</v>
      </c>
      <c r="AR20" s="66">
        <f t="shared" si="2"/>
        <v>4995</v>
      </c>
      <c r="AS20" s="66">
        <f t="shared" si="2"/>
        <v>5635</v>
      </c>
      <c r="AT20" s="66">
        <f t="shared" si="2"/>
        <v>6083</v>
      </c>
      <c r="AU20" s="66">
        <f t="shared" si="2"/>
        <v>6872</v>
      </c>
      <c r="AW20" s="65" t="s">
        <v>69</v>
      </c>
      <c r="AX20" s="66">
        <f>F79</f>
        <v>40.909090909090907</v>
      </c>
      <c r="AY20" s="66">
        <f t="shared" si="3"/>
        <v>98.909090909090907</v>
      </c>
      <c r="AZ20" s="66">
        <f t="shared" si="3"/>
        <v>141.72727272727272</v>
      </c>
      <c r="BA20" s="66">
        <f t="shared" si="3"/>
        <v>199.90909090909091</v>
      </c>
      <c r="BB20" s="66">
        <f t="shared" si="3"/>
        <v>240.63636363636363</v>
      </c>
      <c r="BC20" s="66">
        <f t="shared" si="3"/>
        <v>312.36363636363637</v>
      </c>
      <c r="BD20" s="66">
        <f t="shared" si="3"/>
        <v>353.27272727272725</v>
      </c>
      <c r="BE20" s="66">
        <f t="shared" si="3"/>
        <v>411.27272727272725</v>
      </c>
      <c r="BF20" s="66">
        <f t="shared" si="3"/>
        <v>454.09090909090907</v>
      </c>
      <c r="BG20" s="66">
        <f t="shared" si="3"/>
        <v>512.27272727272725</v>
      </c>
      <c r="BH20" s="66">
        <f t="shared" si="3"/>
        <v>553</v>
      </c>
      <c r="BI20" s="66">
        <f t="shared" si="3"/>
        <v>624.72727272727275</v>
      </c>
    </row>
    <row r="21" spans="1:61" ht="30" customHeight="1" outlineLevel="1" x14ac:dyDescent="0.4">
      <c r="A21" s="230"/>
      <c r="B21" s="236" t="s">
        <v>135</v>
      </c>
      <c r="C21" s="226" t="s">
        <v>114</v>
      </c>
      <c r="D21" s="227"/>
      <c r="E21" s="228"/>
      <c r="F21" s="90">
        <v>1</v>
      </c>
      <c r="G21" s="90">
        <v>1</v>
      </c>
      <c r="H21" s="90">
        <v>0</v>
      </c>
      <c r="I21" s="90">
        <v>1</v>
      </c>
      <c r="J21" s="90">
        <v>1</v>
      </c>
      <c r="K21" s="90">
        <v>0</v>
      </c>
      <c r="L21" s="90">
        <v>1</v>
      </c>
      <c r="M21" s="90">
        <v>1</v>
      </c>
      <c r="N21" s="90">
        <v>0</v>
      </c>
      <c r="O21" s="90">
        <v>1</v>
      </c>
      <c r="P21" s="90">
        <v>1</v>
      </c>
      <c r="Q21" s="90">
        <v>0</v>
      </c>
      <c r="R21" s="12">
        <f t="shared" si="0"/>
        <v>8</v>
      </c>
      <c r="U21" s="65" t="s">
        <v>95</v>
      </c>
      <c r="V21" s="65">
        <v>1</v>
      </c>
      <c r="W21" s="65">
        <v>1</v>
      </c>
      <c r="X21" s="65">
        <v>1</v>
      </c>
      <c r="Y21" s="65">
        <v>1</v>
      </c>
      <c r="Z21" s="65">
        <v>1</v>
      </c>
      <c r="AA21" s="65">
        <v>1</v>
      </c>
      <c r="AB21" s="65">
        <v>1</v>
      </c>
      <c r="AC21" s="65">
        <v>1</v>
      </c>
      <c r="AD21" s="65">
        <v>1</v>
      </c>
      <c r="AE21" s="65">
        <v>1</v>
      </c>
      <c r="AF21" s="65">
        <v>1</v>
      </c>
      <c r="AG21" s="65">
        <v>1</v>
      </c>
      <c r="AI21" s="65" t="s">
        <v>95</v>
      </c>
      <c r="AJ21" s="65">
        <v>1</v>
      </c>
      <c r="AK21" s="65">
        <v>1</v>
      </c>
      <c r="AL21" s="65">
        <v>1</v>
      </c>
      <c r="AM21" s="65">
        <v>1</v>
      </c>
      <c r="AN21" s="65">
        <v>1</v>
      </c>
      <c r="AO21" s="65">
        <v>1</v>
      </c>
      <c r="AP21" s="65">
        <v>1</v>
      </c>
      <c r="AQ21" s="65">
        <v>1</v>
      </c>
      <c r="AR21" s="65">
        <v>1</v>
      </c>
      <c r="AS21" s="65">
        <v>1</v>
      </c>
      <c r="AT21" s="65">
        <v>1</v>
      </c>
      <c r="AU21" s="65">
        <v>1</v>
      </c>
      <c r="AW21" s="65" t="s">
        <v>95</v>
      </c>
      <c r="AX21" s="65">
        <v>1</v>
      </c>
      <c r="AY21" s="65">
        <v>1</v>
      </c>
      <c r="AZ21" s="65">
        <v>1</v>
      </c>
      <c r="BA21" s="65">
        <v>1</v>
      </c>
      <c r="BB21" s="65">
        <v>1</v>
      </c>
      <c r="BC21" s="65">
        <v>1</v>
      </c>
      <c r="BD21" s="65">
        <v>1</v>
      </c>
      <c r="BE21" s="65">
        <v>1</v>
      </c>
      <c r="BF21" s="65">
        <v>1</v>
      </c>
      <c r="BG21" s="65">
        <v>1</v>
      </c>
      <c r="BH21" s="65">
        <v>1</v>
      </c>
      <c r="BI21" s="65">
        <v>1</v>
      </c>
    </row>
    <row r="22" spans="1:61" ht="30" customHeight="1" outlineLevel="1" x14ac:dyDescent="0.4">
      <c r="A22" s="230"/>
      <c r="B22" s="237"/>
      <c r="C22" s="226" t="s">
        <v>115</v>
      </c>
      <c r="D22" s="227"/>
      <c r="E22" s="228"/>
      <c r="F22" s="90">
        <v>2</v>
      </c>
      <c r="G22" s="90">
        <v>1</v>
      </c>
      <c r="H22" s="90">
        <v>1</v>
      </c>
      <c r="I22" s="90">
        <v>2</v>
      </c>
      <c r="J22" s="90">
        <v>1</v>
      </c>
      <c r="K22" s="90">
        <v>1</v>
      </c>
      <c r="L22" s="90">
        <v>2</v>
      </c>
      <c r="M22" s="90">
        <v>1</v>
      </c>
      <c r="N22" s="90">
        <v>1</v>
      </c>
      <c r="O22" s="90">
        <v>2</v>
      </c>
      <c r="P22" s="90">
        <v>1</v>
      </c>
      <c r="Q22" s="90">
        <v>1</v>
      </c>
      <c r="R22" s="12">
        <f t="shared" si="0"/>
        <v>16</v>
      </c>
      <c r="U22" s="65" t="s">
        <v>164</v>
      </c>
      <c r="AI22" s="65" t="s">
        <v>164</v>
      </c>
      <c r="AW22" s="65" t="s">
        <v>168</v>
      </c>
    </row>
    <row r="23" spans="1:61" ht="30" customHeight="1" outlineLevel="1" x14ac:dyDescent="0.4">
      <c r="A23" s="230"/>
      <c r="B23" s="238"/>
      <c r="C23" s="226" t="s">
        <v>60</v>
      </c>
      <c r="D23" s="227"/>
      <c r="E23" s="228"/>
      <c r="F23" s="50">
        <f t="shared" ref="F23:Q23" si="5">SUM(F21,F22)</f>
        <v>3</v>
      </c>
      <c r="G23" s="50">
        <f t="shared" si="5"/>
        <v>2</v>
      </c>
      <c r="H23" s="50">
        <f t="shared" si="5"/>
        <v>1</v>
      </c>
      <c r="I23" s="50">
        <f t="shared" si="5"/>
        <v>3</v>
      </c>
      <c r="J23" s="50">
        <f t="shared" si="5"/>
        <v>2</v>
      </c>
      <c r="K23" s="50">
        <f t="shared" si="5"/>
        <v>1</v>
      </c>
      <c r="L23" s="50">
        <f t="shared" si="5"/>
        <v>3</v>
      </c>
      <c r="M23" s="50">
        <f t="shared" si="5"/>
        <v>2</v>
      </c>
      <c r="N23" s="50">
        <f t="shared" si="5"/>
        <v>1</v>
      </c>
      <c r="O23" s="50">
        <f t="shared" si="5"/>
        <v>3</v>
      </c>
      <c r="P23" s="50">
        <f t="shared" si="5"/>
        <v>2</v>
      </c>
      <c r="Q23" s="50">
        <f t="shared" si="5"/>
        <v>1</v>
      </c>
      <c r="R23" s="12">
        <f t="shared" si="0"/>
        <v>24</v>
      </c>
      <c r="U23" s="65" t="s">
        <v>70</v>
      </c>
      <c r="V23" s="126" t="s">
        <v>150</v>
      </c>
      <c r="W23" s="126" t="s">
        <v>151</v>
      </c>
      <c r="X23" s="126" t="s">
        <v>152</v>
      </c>
      <c r="Y23" s="126" t="s">
        <v>153</v>
      </c>
      <c r="Z23" s="126" t="s">
        <v>154</v>
      </c>
      <c r="AA23" s="126" t="s">
        <v>155</v>
      </c>
      <c r="AB23" s="126" t="s">
        <v>156</v>
      </c>
      <c r="AC23" s="126" t="s">
        <v>157</v>
      </c>
      <c r="AD23" s="126" t="s">
        <v>158</v>
      </c>
      <c r="AE23" s="126" t="s">
        <v>159</v>
      </c>
      <c r="AF23" s="126" t="s">
        <v>160</v>
      </c>
      <c r="AG23" s="126" t="s">
        <v>161</v>
      </c>
      <c r="AI23" s="65" t="s">
        <v>162</v>
      </c>
      <c r="AJ23" s="126" t="s">
        <v>150</v>
      </c>
      <c r="AK23" s="126" t="s">
        <v>151</v>
      </c>
      <c r="AL23" s="126" t="s">
        <v>152</v>
      </c>
      <c r="AM23" s="126" t="s">
        <v>153</v>
      </c>
      <c r="AN23" s="126" t="s">
        <v>154</v>
      </c>
      <c r="AO23" s="126" t="s">
        <v>155</v>
      </c>
      <c r="AP23" s="126" t="s">
        <v>156</v>
      </c>
      <c r="AQ23" s="126" t="s">
        <v>157</v>
      </c>
      <c r="AR23" s="126" t="s">
        <v>158</v>
      </c>
      <c r="AS23" s="126" t="s">
        <v>159</v>
      </c>
      <c r="AT23" s="126" t="s">
        <v>160</v>
      </c>
      <c r="AU23" s="126" t="s">
        <v>161</v>
      </c>
      <c r="AW23" s="65" t="s">
        <v>167</v>
      </c>
      <c r="AX23" s="126" t="s">
        <v>150</v>
      </c>
      <c r="AY23" s="126" t="s">
        <v>151</v>
      </c>
      <c r="AZ23" s="126" t="s">
        <v>152</v>
      </c>
      <c r="BA23" s="126" t="s">
        <v>153</v>
      </c>
      <c r="BB23" s="126" t="s">
        <v>154</v>
      </c>
      <c r="BC23" s="126" t="s">
        <v>155</v>
      </c>
      <c r="BD23" s="126" t="s">
        <v>156</v>
      </c>
      <c r="BE23" s="126" t="s">
        <v>157</v>
      </c>
      <c r="BF23" s="126" t="s">
        <v>158</v>
      </c>
      <c r="BG23" s="126" t="s">
        <v>159</v>
      </c>
      <c r="BH23" s="126" t="s">
        <v>160</v>
      </c>
      <c r="BI23" s="126" t="s">
        <v>161</v>
      </c>
    </row>
    <row r="24" spans="1:61" ht="30" customHeight="1" outlineLevel="1" x14ac:dyDescent="0.4">
      <c r="A24" s="230"/>
      <c r="B24" s="236" t="s">
        <v>136</v>
      </c>
      <c r="C24" s="226" t="s">
        <v>114</v>
      </c>
      <c r="D24" s="227"/>
      <c r="E24" s="228"/>
      <c r="F24" s="90">
        <v>0</v>
      </c>
      <c r="G24" s="90">
        <v>0</v>
      </c>
      <c r="H24" s="90">
        <v>0</v>
      </c>
      <c r="I24" s="90">
        <v>0</v>
      </c>
      <c r="J24" s="90">
        <v>0</v>
      </c>
      <c r="K24" s="90">
        <v>1</v>
      </c>
      <c r="L24" s="90">
        <v>0</v>
      </c>
      <c r="M24" s="90">
        <v>0</v>
      </c>
      <c r="N24" s="90">
        <v>0</v>
      </c>
      <c r="O24" s="90">
        <v>0</v>
      </c>
      <c r="P24" s="90">
        <v>0</v>
      </c>
      <c r="Q24" s="90">
        <v>1</v>
      </c>
      <c r="R24" s="12">
        <f t="shared" si="0"/>
        <v>2</v>
      </c>
      <c r="V24" s="65" t="s">
        <v>142</v>
      </c>
      <c r="W24" s="65" t="s">
        <v>142</v>
      </c>
      <c r="X24" s="65" t="s">
        <v>142</v>
      </c>
      <c r="Y24" s="65" t="s">
        <v>142</v>
      </c>
      <c r="Z24" s="65" t="s">
        <v>142</v>
      </c>
      <c r="AA24" s="65" t="s">
        <v>142</v>
      </c>
      <c r="AB24" s="65" t="s">
        <v>142</v>
      </c>
      <c r="AC24" s="65" t="s">
        <v>142</v>
      </c>
      <c r="AD24" s="65" t="s">
        <v>142</v>
      </c>
      <c r="AE24" s="65" t="s">
        <v>142</v>
      </c>
      <c r="AF24" s="65" t="s">
        <v>142</v>
      </c>
      <c r="AG24" s="65" t="s">
        <v>142</v>
      </c>
      <c r="AJ24" s="65" t="s">
        <v>142</v>
      </c>
      <c r="AK24" s="65" t="s">
        <v>142</v>
      </c>
      <c r="AL24" s="65" t="s">
        <v>142</v>
      </c>
      <c r="AM24" s="65" t="s">
        <v>142</v>
      </c>
      <c r="AN24" s="65" t="s">
        <v>142</v>
      </c>
      <c r="AO24" s="65" t="s">
        <v>142</v>
      </c>
      <c r="AP24" s="65" t="s">
        <v>142</v>
      </c>
      <c r="AQ24" s="65" t="s">
        <v>142</v>
      </c>
      <c r="AR24" s="65" t="s">
        <v>142</v>
      </c>
      <c r="AS24" s="65" t="s">
        <v>142</v>
      </c>
      <c r="AT24" s="65" t="s">
        <v>142</v>
      </c>
      <c r="AU24" s="65" t="s">
        <v>142</v>
      </c>
      <c r="AX24" s="65" t="s">
        <v>142</v>
      </c>
      <c r="AY24" s="65" t="s">
        <v>142</v>
      </c>
      <c r="AZ24" s="65" t="s">
        <v>142</v>
      </c>
      <c r="BA24" s="65" t="s">
        <v>142</v>
      </c>
      <c r="BB24" s="65" t="s">
        <v>142</v>
      </c>
      <c r="BC24" s="65" t="s">
        <v>142</v>
      </c>
      <c r="BD24" s="65" t="s">
        <v>142</v>
      </c>
      <c r="BE24" s="65" t="s">
        <v>142</v>
      </c>
      <c r="BF24" s="65" t="s">
        <v>142</v>
      </c>
      <c r="BG24" s="65" t="s">
        <v>142</v>
      </c>
      <c r="BH24" s="65" t="s">
        <v>142</v>
      </c>
      <c r="BI24" s="65" t="s">
        <v>142</v>
      </c>
    </row>
    <row r="25" spans="1:61" ht="30" customHeight="1" outlineLevel="1" x14ac:dyDescent="0.4">
      <c r="A25" s="230"/>
      <c r="B25" s="237"/>
      <c r="C25" s="226" t="s">
        <v>115</v>
      </c>
      <c r="D25" s="227"/>
      <c r="E25" s="228"/>
      <c r="F25" s="90">
        <v>0</v>
      </c>
      <c r="G25" s="90">
        <v>0</v>
      </c>
      <c r="H25" s="90">
        <v>1</v>
      </c>
      <c r="I25" s="90">
        <v>0</v>
      </c>
      <c r="J25" s="90">
        <v>0</v>
      </c>
      <c r="K25" s="90">
        <v>1</v>
      </c>
      <c r="L25" s="90">
        <v>0</v>
      </c>
      <c r="M25" s="90">
        <v>0</v>
      </c>
      <c r="N25" s="90">
        <v>1</v>
      </c>
      <c r="O25" s="90">
        <v>0</v>
      </c>
      <c r="P25" s="90">
        <v>0</v>
      </c>
      <c r="Q25" s="90">
        <v>1</v>
      </c>
      <c r="R25" s="12">
        <f t="shared" si="0"/>
        <v>4</v>
      </c>
      <c r="U25" s="65" t="s">
        <v>116</v>
      </c>
      <c r="V25" s="66">
        <f>F18</f>
        <v>0</v>
      </c>
      <c r="W25" s="66">
        <f t="shared" ref="W25:AG27" si="6">V25+G18</f>
        <v>1</v>
      </c>
      <c r="X25" s="66">
        <f t="shared" si="6"/>
        <v>1</v>
      </c>
      <c r="Y25" s="66">
        <f t="shared" si="6"/>
        <v>2</v>
      </c>
      <c r="Z25" s="66">
        <f t="shared" si="6"/>
        <v>2</v>
      </c>
      <c r="AA25" s="66">
        <f t="shared" si="6"/>
        <v>3</v>
      </c>
      <c r="AB25" s="66">
        <f t="shared" si="6"/>
        <v>3</v>
      </c>
      <c r="AC25" s="66">
        <f t="shared" si="6"/>
        <v>4</v>
      </c>
      <c r="AD25" s="66">
        <f t="shared" si="6"/>
        <v>4</v>
      </c>
      <c r="AE25" s="66">
        <f t="shared" si="6"/>
        <v>5</v>
      </c>
      <c r="AF25" s="66">
        <f t="shared" si="6"/>
        <v>5</v>
      </c>
      <c r="AG25" s="66">
        <f t="shared" si="6"/>
        <v>6</v>
      </c>
      <c r="AI25" s="65" t="s">
        <v>116</v>
      </c>
      <c r="AJ25" s="66">
        <f>F50</f>
        <v>0</v>
      </c>
      <c r="AK25" s="66">
        <f t="shared" ref="AK25:AU27" si="7">AJ25+G50</f>
        <v>120</v>
      </c>
      <c r="AL25" s="66">
        <f t="shared" si="7"/>
        <v>120</v>
      </c>
      <c r="AM25" s="66">
        <f t="shared" si="7"/>
        <v>240</v>
      </c>
      <c r="AN25" s="66">
        <f t="shared" si="7"/>
        <v>240</v>
      </c>
      <c r="AO25" s="66">
        <f t="shared" si="7"/>
        <v>360</v>
      </c>
      <c r="AP25" s="66">
        <f t="shared" si="7"/>
        <v>360</v>
      </c>
      <c r="AQ25" s="66">
        <f t="shared" si="7"/>
        <v>480</v>
      </c>
      <c r="AR25" s="66">
        <f t="shared" si="7"/>
        <v>480</v>
      </c>
      <c r="AS25" s="66">
        <f t="shared" si="7"/>
        <v>600</v>
      </c>
      <c r="AT25" s="66">
        <f t="shared" si="7"/>
        <v>600</v>
      </c>
      <c r="AU25" s="66">
        <f t="shared" si="7"/>
        <v>720</v>
      </c>
      <c r="AW25" s="65" t="s">
        <v>116</v>
      </c>
      <c r="AX25" s="66">
        <f>F65</f>
        <v>0</v>
      </c>
      <c r="AY25" s="66">
        <f t="shared" ref="AY25:BI25" si="8">AX25+G65</f>
        <v>10.909090909090908</v>
      </c>
      <c r="AZ25" s="66">
        <f t="shared" si="8"/>
        <v>10.909090909090908</v>
      </c>
      <c r="BA25" s="66">
        <f t="shared" si="8"/>
        <v>21.818181818181817</v>
      </c>
      <c r="BB25" s="66">
        <f t="shared" si="8"/>
        <v>21.818181818181817</v>
      </c>
      <c r="BC25" s="66">
        <f t="shared" si="8"/>
        <v>32.727272727272727</v>
      </c>
      <c r="BD25" s="66">
        <f t="shared" si="8"/>
        <v>32.727272727272727</v>
      </c>
      <c r="BE25" s="66">
        <f t="shared" si="8"/>
        <v>43.636363636363633</v>
      </c>
      <c r="BF25" s="66">
        <f t="shared" si="8"/>
        <v>43.636363636363633</v>
      </c>
      <c r="BG25" s="66">
        <f t="shared" si="8"/>
        <v>54.54545454545454</v>
      </c>
      <c r="BH25" s="66">
        <f t="shared" si="8"/>
        <v>54.54545454545454</v>
      </c>
      <c r="BI25" s="66">
        <f t="shared" si="8"/>
        <v>65.454545454545453</v>
      </c>
    </row>
    <row r="26" spans="1:61" ht="30" customHeight="1" outlineLevel="1" x14ac:dyDescent="0.4">
      <c r="A26" s="230"/>
      <c r="B26" s="238"/>
      <c r="C26" s="226" t="s">
        <v>60</v>
      </c>
      <c r="D26" s="227"/>
      <c r="E26" s="228"/>
      <c r="F26" s="50">
        <f t="shared" ref="F26" si="9">SUM(F24,F25)</f>
        <v>0</v>
      </c>
      <c r="G26" s="50">
        <f t="shared" ref="G26" si="10">SUM(G24,G25)</f>
        <v>0</v>
      </c>
      <c r="H26" s="50">
        <f t="shared" ref="H26:Q26" si="11">SUM(H24,H25)</f>
        <v>1</v>
      </c>
      <c r="I26" s="50">
        <f t="shared" si="11"/>
        <v>0</v>
      </c>
      <c r="J26" s="50">
        <f t="shared" si="11"/>
        <v>0</v>
      </c>
      <c r="K26" s="50">
        <f t="shared" si="11"/>
        <v>2</v>
      </c>
      <c r="L26" s="50">
        <f t="shared" si="11"/>
        <v>0</v>
      </c>
      <c r="M26" s="50">
        <f t="shared" si="11"/>
        <v>0</v>
      </c>
      <c r="N26" s="50">
        <f t="shared" si="11"/>
        <v>1</v>
      </c>
      <c r="O26" s="50">
        <f t="shared" si="11"/>
        <v>0</v>
      </c>
      <c r="P26" s="50">
        <f t="shared" si="11"/>
        <v>0</v>
      </c>
      <c r="Q26" s="50">
        <f t="shared" si="11"/>
        <v>2</v>
      </c>
      <c r="R26" s="12">
        <f t="shared" si="0"/>
        <v>6</v>
      </c>
      <c r="U26" s="65" t="s">
        <v>117</v>
      </c>
      <c r="V26" s="66">
        <f>F19</f>
        <v>1</v>
      </c>
      <c r="W26" s="66">
        <f t="shared" si="6"/>
        <v>3</v>
      </c>
      <c r="X26" s="66">
        <f t="shared" si="6"/>
        <v>4</v>
      </c>
      <c r="Y26" s="66">
        <f t="shared" si="6"/>
        <v>6</v>
      </c>
      <c r="Z26" s="66">
        <f t="shared" si="6"/>
        <v>7</v>
      </c>
      <c r="AA26" s="66">
        <f t="shared" si="6"/>
        <v>9</v>
      </c>
      <c r="AB26" s="66">
        <f t="shared" si="6"/>
        <v>10</v>
      </c>
      <c r="AC26" s="66">
        <f t="shared" si="6"/>
        <v>12</v>
      </c>
      <c r="AD26" s="66">
        <f t="shared" si="6"/>
        <v>13</v>
      </c>
      <c r="AE26" s="66">
        <f t="shared" si="6"/>
        <v>15</v>
      </c>
      <c r="AF26" s="66">
        <f t="shared" si="6"/>
        <v>16</v>
      </c>
      <c r="AG26" s="66">
        <f t="shared" si="6"/>
        <v>18</v>
      </c>
      <c r="AI26" s="65" t="s">
        <v>117</v>
      </c>
      <c r="AJ26" s="66">
        <f>F51</f>
        <v>70</v>
      </c>
      <c r="AK26" s="66">
        <f t="shared" si="7"/>
        <v>210</v>
      </c>
      <c r="AL26" s="66">
        <f t="shared" si="7"/>
        <v>280</v>
      </c>
      <c r="AM26" s="66">
        <f t="shared" si="7"/>
        <v>420</v>
      </c>
      <c r="AN26" s="66">
        <f t="shared" si="7"/>
        <v>490</v>
      </c>
      <c r="AO26" s="66">
        <f t="shared" si="7"/>
        <v>630</v>
      </c>
      <c r="AP26" s="66">
        <f t="shared" si="7"/>
        <v>700</v>
      </c>
      <c r="AQ26" s="66">
        <f t="shared" si="7"/>
        <v>840</v>
      </c>
      <c r="AR26" s="66">
        <f t="shared" si="7"/>
        <v>910</v>
      </c>
      <c r="AS26" s="66">
        <f t="shared" si="7"/>
        <v>1050</v>
      </c>
      <c r="AT26" s="66">
        <f t="shared" si="7"/>
        <v>1120</v>
      </c>
      <c r="AU26" s="66">
        <f t="shared" si="7"/>
        <v>1260</v>
      </c>
      <c r="AW26" s="65" t="s">
        <v>117</v>
      </c>
      <c r="AX26" s="66">
        <f>F66</f>
        <v>6.3636363636363633</v>
      </c>
      <c r="AY26" s="66">
        <f t="shared" ref="AY26:BI27" si="12">AX26+G66</f>
        <v>19.09090909090909</v>
      </c>
      <c r="AZ26" s="66">
        <f t="shared" si="12"/>
        <v>25.454545454545453</v>
      </c>
      <c r="BA26" s="66">
        <f t="shared" si="12"/>
        <v>38.18181818181818</v>
      </c>
      <c r="BB26" s="66">
        <f t="shared" si="12"/>
        <v>44.545454545454547</v>
      </c>
      <c r="BC26" s="66">
        <f t="shared" si="12"/>
        <v>57.272727272727273</v>
      </c>
      <c r="BD26" s="66">
        <f t="shared" si="12"/>
        <v>63.63636363636364</v>
      </c>
      <c r="BE26" s="66">
        <f t="shared" si="12"/>
        <v>76.363636363636374</v>
      </c>
      <c r="BF26" s="66">
        <f t="shared" si="12"/>
        <v>82.727272727272734</v>
      </c>
      <c r="BG26" s="66">
        <f t="shared" si="12"/>
        <v>95.454545454545467</v>
      </c>
      <c r="BH26" s="66">
        <f t="shared" si="12"/>
        <v>101.81818181818183</v>
      </c>
      <c r="BI26" s="66">
        <f t="shared" si="12"/>
        <v>114.54545454545456</v>
      </c>
    </row>
    <row r="27" spans="1:61" ht="30" customHeight="1" outlineLevel="1" x14ac:dyDescent="0.4">
      <c r="A27" s="230"/>
      <c r="B27" s="236" t="s">
        <v>186</v>
      </c>
      <c r="C27" s="226" t="s">
        <v>114</v>
      </c>
      <c r="D27" s="227"/>
      <c r="E27" s="228"/>
      <c r="F27" s="90">
        <v>2</v>
      </c>
      <c r="G27" s="90">
        <v>2</v>
      </c>
      <c r="H27" s="90">
        <v>3</v>
      </c>
      <c r="I27" s="90">
        <v>2</v>
      </c>
      <c r="J27" s="90">
        <v>2</v>
      </c>
      <c r="K27" s="90">
        <v>3</v>
      </c>
      <c r="L27" s="90">
        <v>2</v>
      </c>
      <c r="M27" s="90">
        <v>2</v>
      </c>
      <c r="N27" s="90">
        <v>3</v>
      </c>
      <c r="O27" s="90">
        <v>2</v>
      </c>
      <c r="P27" s="90">
        <v>2</v>
      </c>
      <c r="Q27" s="90">
        <v>3</v>
      </c>
      <c r="R27" s="12">
        <f t="shared" si="0"/>
        <v>28</v>
      </c>
      <c r="U27" s="65" t="s">
        <v>69</v>
      </c>
      <c r="V27" s="66">
        <f>F20</f>
        <v>1</v>
      </c>
      <c r="W27" s="66">
        <f t="shared" si="6"/>
        <v>4</v>
      </c>
      <c r="X27" s="66">
        <f t="shared" si="6"/>
        <v>5</v>
      </c>
      <c r="Y27" s="66">
        <f t="shared" si="6"/>
        <v>8</v>
      </c>
      <c r="Z27" s="66">
        <f t="shared" si="6"/>
        <v>9</v>
      </c>
      <c r="AA27" s="66">
        <f t="shared" si="6"/>
        <v>12</v>
      </c>
      <c r="AB27" s="66">
        <f t="shared" si="6"/>
        <v>13</v>
      </c>
      <c r="AC27" s="66">
        <f t="shared" si="6"/>
        <v>16</v>
      </c>
      <c r="AD27" s="66">
        <f t="shared" si="6"/>
        <v>17</v>
      </c>
      <c r="AE27" s="66">
        <f t="shared" si="6"/>
        <v>20</v>
      </c>
      <c r="AF27" s="66">
        <f t="shared" si="6"/>
        <v>21</v>
      </c>
      <c r="AG27" s="66">
        <f t="shared" si="6"/>
        <v>24</v>
      </c>
      <c r="AI27" s="65" t="s">
        <v>69</v>
      </c>
      <c r="AJ27" s="66">
        <f>F52</f>
        <v>70</v>
      </c>
      <c r="AK27" s="66">
        <f t="shared" si="7"/>
        <v>330</v>
      </c>
      <c r="AL27" s="66">
        <f t="shared" si="7"/>
        <v>400</v>
      </c>
      <c r="AM27" s="66">
        <f t="shared" si="7"/>
        <v>660</v>
      </c>
      <c r="AN27" s="66">
        <f t="shared" si="7"/>
        <v>730</v>
      </c>
      <c r="AO27" s="66">
        <f t="shared" si="7"/>
        <v>990</v>
      </c>
      <c r="AP27" s="66">
        <f t="shared" si="7"/>
        <v>1060</v>
      </c>
      <c r="AQ27" s="66">
        <f t="shared" si="7"/>
        <v>1320</v>
      </c>
      <c r="AR27" s="66">
        <f t="shared" si="7"/>
        <v>1390</v>
      </c>
      <c r="AS27" s="66">
        <f t="shared" si="7"/>
        <v>1650</v>
      </c>
      <c r="AT27" s="66">
        <f t="shared" si="7"/>
        <v>1720</v>
      </c>
      <c r="AU27" s="66">
        <f t="shared" si="7"/>
        <v>1980</v>
      </c>
      <c r="AW27" s="65" t="s">
        <v>69</v>
      </c>
      <c r="AX27" s="66">
        <f>F67</f>
        <v>6.3636363636363633</v>
      </c>
      <c r="AY27" s="66">
        <f t="shared" si="12"/>
        <v>30</v>
      </c>
      <c r="AZ27" s="66">
        <f t="shared" si="12"/>
        <v>36.36363636363636</v>
      </c>
      <c r="BA27" s="66">
        <f t="shared" si="12"/>
        <v>60</v>
      </c>
      <c r="BB27" s="66">
        <f t="shared" si="12"/>
        <v>66.36363636363636</v>
      </c>
      <c r="BC27" s="66">
        <f t="shared" si="12"/>
        <v>90</v>
      </c>
      <c r="BD27" s="66">
        <f t="shared" si="12"/>
        <v>96.36363636363636</v>
      </c>
      <c r="BE27" s="66">
        <f t="shared" si="12"/>
        <v>120</v>
      </c>
      <c r="BF27" s="66">
        <f t="shared" si="12"/>
        <v>126.36363636363636</v>
      </c>
      <c r="BG27" s="66">
        <f t="shared" si="12"/>
        <v>150</v>
      </c>
      <c r="BH27" s="66">
        <f t="shared" si="12"/>
        <v>156.36363636363637</v>
      </c>
      <c r="BI27" s="66">
        <f t="shared" si="12"/>
        <v>180</v>
      </c>
    </row>
    <row r="28" spans="1:61" ht="30" customHeight="1" outlineLevel="1" x14ac:dyDescent="0.4">
      <c r="A28" s="230"/>
      <c r="B28" s="237"/>
      <c r="C28" s="226" t="s">
        <v>115</v>
      </c>
      <c r="D28" s="227"/>
      <c r="E28" s="228"/>
      <c r="F28" s="90">
        <v>1</v>
      </c>
      <c r="G28" s="90">
        <v>2</v>
      </c>
      <c r="H28" s="90">
        <v>1</v>
      </c>
      <c r="I28" s="90">
        <v>1</v>
      </c>
      <c r="J28" s="90">
        <v>2</v>
      </c>
      <c r="K28" s="90">
        <v>1</v>
      </c>
      <c r="L28" s="90">
        <v>1</v>
      </c>
      <c r="M28" s="90">
        <v>2</v>
      </c>
      <c r="N28" s="90">
        <v>1</v>
      </c>
      <c r="O28" s="90">
        <v>1</v>
      </c>
      <c r="P28" s="90">
        <v>2</v>
      </c>
      <c r="Q28" s="90">
        <v>1</v>
      </c>
      <c r="R28" s="12">
        <f t="shared" si="0"/>
        <v>16</v>
      </c>
      <c r="U28" s="65" t="s">
        <v>95</v>
      </c>
      <c r="V28" s="65">
        <v>1</v>
      </c>
      <c r="W28" s="65">
        <v>1</v>
      </c>
      <c r="X28" s="65">
        <v>1</v>
      </c>
      <c r="Y28" s="65">
        <v>1</v>
      </c>
      <c r="Z28" s="65">
        <v>1</v>
      </c>
      <c r="AA28" s="65">
        <v>1</v>
      </c>
      <c r="AB28" s="65">
        <v>1</v>
      </c>
      <c r="AC28" s="65">
        <v>1</v>
      </c>
      <c r="AD28" s="65">
        <v>1</v>
      </c>
      <c r="AE28" s="65">
        <v>1</v>
      </c>
      <c r="AF28" s="65">
        <v>1</v>
      </c>
      <c r="AG28" s="65">
        <v>1</v>
      </c>
      <c r="AI28" s="65" t="s">
        <v>95</v>
      </c>
      <c r="AJ28" s="65">
        <v>1</v>
      </c>
      <c r="AK28" s="65">
        <v>1</v>
      </c>
      <c r="AL28" s="65">
        <v>1</v>
      </c>
      <c r="AM28" s="65">
        <v>1</v>
      </c>
      <c r="AN28" s="65">
        <v>1</v>
      </c>
      <c r="AO28" s="65">
        <v>1</v>
      </c>
      <c r="AP28" s="65">
        <v>1</v>
      </c>
      <c r="AQ28" s="65">
        <v>1</v>
      </c>
      <c r="AR28" s="65">
        <v>1</v>
      </c>
      <c r="AS28" s="65">
        <v>1</v>
      </c>
      <c r="AT28" s="65">
        <v>1</v>
      </c>
      <c r="AU28" s="65">
        <v>1</v>
      </c>
      <c r="AW28" s="65" t="s">
        <v>95</v>
      </c>
      <c r="AX28" s="65">
        <v>1</v>
      </c>
      <c r="AY28" s="65">
        <v>1</v>
      </c>
      <c r="AZ28" s="65">
        <v>1</v>
      </c>
      <c r="BA28" s="65">
        <v>1</v>
      </c>
      <c r="BB28" s="65">
        <v>1</v>
      </c>
      <c r="BC28" s="65">
        <v>1</v>
      </c>
      <c r="BD28" s="65">
        <v>1</v>
      </c>
      <c r="BE28" s="65">
        <v>1</v>
      </c>
      <c r="BF28" s="65">
        <v>1</v>
      </c>
      <c r="BG28" s="65">
        <v>1</v>
      </c>
      <c r="BH28" s="65">
        <v>1</v>
      </c>
      <c r="BI28" s="65">
        <v>1</v>
      </c>
    </row>
    <row r="29" spans="1:61" ht="30" customHeight="1" outlineLevel="1" x14ac:dyDescent="0.4">
      <c r="A29" s="230"/>
      <c r="B29" s="238"/>
      <c r="C29" s="226" t="s">
        <v>60</v>
      </c>
      <c r="D29" s="227"/>
      <c r="E29" s="228"/>
      <c r="F29" s="50">
        <f t="shared" ref="F29:G29" si="13">SUM(F27,F28)</f>
        <v>3</v>
      </c>
      <c r="G29" s="50">
        <f t="shared" si="13"/>
        <v>4</v>
      </c>
      <c r="H29" s="50">
        <f t="shared" ref="H29" si="14">SUM(H27,H28)</f>
        <v>4</v>
      </c>
      <c r="I29" s="50">
        <f t="shared" ref="I29" si="15">SUM(I27,I28)</f>
        <v>3</v>
      </c>
      <c r="J29" s="50">
        <f t="shared" ref="J29" si="16">SUM(J27,J28)</f>
        <v>4</v>
      </c>
      <c r="K29" s="50">
        <f t="shared" ref="K29:Q29" si="17">SUM(K27,K28)</f>
        <v>4</v>
      </c>
      <c r="L29" s="50">
        <f t="shared" si="17"/>
        <v>3</v>
      </c>
      <c r="M29" s="50">
        <f t="shared" si="17"/>
        <v>4</v>
      </c>
      <c r="N29" s="50">
        <f t="shared" si="17"/>
        <v>4</v>
      </c>
      <c r="O29" s="50">
        <f t="shared" si="17"/>
        <v>3</v>
      </c>
      <c r="P29" s="50">
        <f t="shared" si="17"/>
        <v>4</v>
      </c>
      <c r="Q29" s="50">
        <f t="shared" si="17"/>
        <v>4</v>
      </c>
      <c r="R29" s="12">
        <f t="shared" si="0"/>
        <v>44</v>
      </c>
      <c r="U29" s="65" t="s">
        <v>165</v>
      </c>
      <c r="AI29" s="65" t="s">
        <v>165</v>
      </c>
      <c r="AW29" s="65" t="s">
        <v>169</v>
      </c>
    </row>
    <row r="30" spans="1:61" ht="30" customHeight="1" x14ac:dyDescent="0.4">
      <c r="A30" s="230"/>
      <c r="B30" s="231" t="s">
        <v>148</v>
      </c>
      <c r="C30" s="226" t="s">
        <v>114</v>
      </c>
      <c r="D30" s="227"/>
      <c r="E30" s="228"/>
      <c r="F30" s="50">
        <f>SUM(F18,F21,F24,F27)</f>
        <v>3</v>
      </c>
      <c r="G30" s="50">
        <f t="shared" ref="G30:Q30" si="18">SUM(G18,G21,G24,G27)</f>
        <v>4</v>
      </c>
      <c r="H30" s="50">
        <f t="shared" si="18"/>
        <v>3</v>
      </c>
      <c r="I30" s="50">
        <f t="shared" si="18"/>
        <v>4</v>
      </c>
      <c r="J30" s="50">
        <f t="shared" si="18"/>
        <v>3</v>
      </c>
      <c r="K30" s="50">
        <f t="shared" si="18"/>
        <v>5</v>
      </c>
      <c r="L30" s="50">
        <f t="shared" si="18"/>
        <v>3</v>
      </c>
      <c r="M30" s="50">
        <f t="shared" si="18"/>
        <v>4</v>
      </c>
      <c r="N30" s="50">
        <f t="shared" si="18"/>
        <v>3</v>
      </c>
      <c r="O30" s="50">
        <f t="shared" si="18"/>
        <v>4</v>
      </c>
      <c r="P30" s="50">
        <f t="shared" si="18"/>
        <v>3</v>
      </c>
      <c r="Q30" s="50">
        <f t="shared" si="18"/>
        <v>5</v>
      </c>
      <c r="R30" s="12">
        <f t="shared" si="0"/>
        <v>44</v>
      </c>
      <c r="U30" s="65" t="s">
        <v>70</v>
      </c>
      <c r="V30" s="126" t="s">
        <v>150</v>
      </c>
      <c r="W30" s="126" t="s">
        <v>151</v>
      </c>
      <c r="X30" s="126" t="s">
        <v>152</v>
      </c>
      <c r="Y30" s="126" t="s">
        <v>153</v>
      </c>
      <c r="Z30" s="126" t="s">
        <v>154</v>
      </c>
      <c r="AA30" s="126" t="s">
        <v>155</v>
      </c>
      <c r="AB30" s="126" t="s">
        <v>156</v>
      </c>
      <c r="AC30" s="126" t="s">
        <v>157</v>
      </c>
      <c r="AD30" s="126" t="s">
        <v>158</v>
      </c>
      <c r="AE30" s="126" t="s">
        <v>159</v>
      </c>
      <c r="AF30" s="126" t="s">
        <v>160</v>
      </c>
      <c r="AG30" s="126" t="s">
        <v>161</v>
      </c>
      <c r="AI30" s="65" t="s">
        <v>162</v>
      </c>
      <c r="AJ30" s="126" t="s">
        <v>150</v>
      </c>
      <c r="AK30" s="126" t="s">
        <v>151</v>
      </c>
      <c r="AL30" s="126" t="s">
        <v>152</v>
      </c>
      <c r="AM30" s="126" t="s">
        <v>153</v>
      </c>
      <c r="AN30" s="126" t="s">
        <v>154</v>
      </c>
      <c r="AO30" s="126" t="s">
        <v>155</v>
      </c>
      <c r="AP30" s="126" t="s">
        <v>156</v>
      </c>
      <c r="AQ30" s="126" t="s">
        <v>157</v>
      </c>
      <c r="AR30" s="126" t="s">
        <v>158</v>
      </c>
      <c r="AS30" s="126" t="s">
        <v>159</v>
      </c>
      <c r="AT30" s="126" t="s">
        <v>160</v>
      </c>
      <c r="AU30" s="126" t="s">
        <v>161</v>
      </c>
      <c r="AW30" s="65" t="s">
        <v>167</v>
      </c>
      <c r="AX30" s="126" t="s">
        <v>150</v>
      </c>
      <c r="AY30" s="126" t="s">
        <v>151</v>
      </c>
      <c r="AZ30" s="126" t="s">
        <v>152</v>
      </c>
      <c r="BA30" s="126" t="s">
        <v>153</v>
      </c>
      <c r="BB30" s="126" t="s">
        <v>154</v>
      </c>
      <c r="BC30" s="126" t="s">
        <v>155</v>
      </c>
      <c r="BD30" s="126" t="s">
        <v>156</v>
      </c>
      <c r="BE30" s="126" t="s">
        <v>157</v>
      </c>
      <c r="BF30" s="126" t="s">
        <v>158</v>
      </c>
      <c r="BG30" s="126" t="s">
        <v>159</v>
      </c>
      <c r="BH30" s="126" t="s">
        <v>160</v>
      </c>
      <c r="BI30" s="126" t="s">
        <v>161</v>
      </c>
    </row>
    <row r="31" spans="1:61" ht="30" customHeight="1" x14ac:dyDescent="0.4">
      <c r="A31" s="230"/>
      <c r="B31" s="232"/>
      <c r="C31" s="226" t="s">
        <v>115</v>
      </c>
      <c r="D31" s="227"/>
      <c r="E31" s="228"/>
      <c r="F31" s="50">
        <f t="shared" ref="F31:Q31" si="19">SUM(F19,F22,F25,F28)</f>
        <v>4</v>
      </c>
      <c r="G31" s="50">
        <f t="shared" si="19"/>
        <v>5</v>
      </c>
      <c r="H31" s="50">
        <f t="shared" si="19"/>
        <v>4</v>
      </c>
      <c r="I31" s="50">
        <f t="shared" si="19"/>
        <v>5</v>
      </c>
      <c r="J31" s="50">
        <f t="shared" si="19"/>
        <v>4</v>
      </c>
      <c r="K31" s="50">
        <f t="shared" si="19"/>
        <v>5</v>
      </c>
      <c r="L31" s="50">
        <f t="shared" si="19"/>
        <v>4</v>
      </c>
      <c r="M31" s="50">
        <f t="shared" si="19"/>
        <v>5</v>
      </c>
      <c r="N31" s="50">
        <f t="shared" si="19"/>
        <v>4</v>
      </c>
      <c r="O31" s="50">
        <f t="shared" si="19"/>
        <v>5</v>
      </c>
      <c r="P31" s="50">
        <f t="shared" si="19"/>
        <v>4</v>
      </c>
      <c r="Q31" s="50">
        <f t="shared" si="19"/>
        <v>5</v>
      </c>
      <c r="R31" s="12">
        <f t="shared" si="0"/>
        <v>54</v>
      </c>
      <c r="V31" s="65" t="s">
        <v>142</v>
      </c>
      <c r="W31" s="65" t="s">
        <v>142</v>
      </c>
      <c r="X31" s="65" t="s">
        <v>142</v>
      </c>
      <c r="Y31" s="65" t="s">
        <v>142</v>
      </c>
      <c r="Z31" s="65" t="s">
        <v>142</v>
      </c>
      <c r="AA31" s="65" t="s">
        <v>142</v>
      </c>
      <c r="AB31" s="65" t="s">
        <v>142</v>
      </c>
      <c r="AC31" s="65" t="s">
        <v>142</v>
      </c>
      <c r="AD31" s="65" t="s">
        <v>142</v>
      </c>
      <c r="AE31" s="65" t="s">
        <v>142</v>
      </c>
      <c r="AF31" s="65" t="s">
        <v>142</v>
      </c>
      <c r="AG31" s="65" t="s">
        <v>142</v>
      </c>
      <c r="AJ31" s="65" t="s">
        <v>142</v>
      </c>
      <c r="AK31" s="65" t="s">
        <v>142</v>
      </c>
      <c r="AL31" s="65" t="s">
        <v>142</v>
      </c>
      <c r="AM31" s="65" t="s">
        <v>142</v>
      </c>
      <c r="AN31" s="65" t="s">
        <v>142</v>
      </c>
      <c r="AO31" s="65" t="s">
        <v>142</v>
      </c>
      <c r="AP31" s="65" t="s">
        <v>142</v>
      </c>
      <c r="AQ31" s="65" t="s">
        <v>142</v>
      </c>
      <c r="AR31" s="65" t="s">
        <v>142</v>
      </c>
      <c r="AS31" s="65" t="s">
        <v>142</v>
      </c>
      <c r="AT31" s="65" t="s">
        <v>142</v>
      </c>
      <c r="AU31" s="65" t="s">
        <v>142</v>
      </c>
      <c r="AX31" s="65" t="s">
        <v>142</v>
      </c>
      <c r="AY31" s="65" t="s">
        <v>142</v>
      </c>
      <c r="AZ31" s="65" t="s">
        <v>142</v>
      </c>
      <c r="BA31" s="65" t="s">
        <v>142</v>
      </c>
      <c r="BB31" s="65" t="s">
        <v>142</v>
      </c>
      <c r="BC31" s="65" t="s">
        <v>142</v>
      </c>
      <c r="BD31" s="65" t="s">
        <v>142</v>
      </c>
      <c r="BE31" s="65" t="s">
        <v>142</v>
      </c>
      <c r="BF31" s="65" t="s">
        <v>142</v>
      </c>
      <c r="BG31" s="65" t="s">
        <v>142</v>
      </c>
      <c r="BH31" s="65" t="s">
        <v>142</v>
      </c>
      <c r="BI31" s="65" t="s">
        <v>142</v>
      </c>
    </row>
    <row r="32" spans="1:61" ht="30" customHeight="1" x14ac:dyDescent="0.4">
      <c r="A32" s="230"/>
      <c r="B32" s="233"/>
      <c r="C32" s="226" t="s">
        <v>60</v>
      </c>
      <c r="D32" s="227"/>
      <c r="E32" s="228"/>
      <c r="F32" s="50">
        <f>SUM(F30,F31)</f>
        <v>7</v>
      </c>
      <c r="G32" s="50">
        <f t="shared" ref="G32:Q32" si="20">SUM(G30,G31)</f>
        <v>9</v>
      </c>
      <c r="H32" s="50">
        <f t="shared" si="20"/>
        <v>7</v>
      </c>
      <c r="I32" s="50">
        <f t="shared" si="20"/>
        <v>9</v>
      </c>
      <c r="J32" s="50">
        <f t="shared" si="20"/>
        <v>7</v>
      </c>
      <c r="K32" s="50">
        <f t="shared" si="20"/>
        <v>10</v>
      </c>
      <c r="L32" s="50">
        <f t="shared" si="20"/>
        <v>7</v>
      </c>
      <c r="M32" s="50">
        <f t="shared" si="20"/>
        <v>9</v>
      </c>
      <c r="N32" s="50">
        <f t="shared" si="20"/>
        <v>7</v>
      </c>
      <c r="O32" s="50">
        <f t="shared" si="20"/>
        <v>9</v>
      </c>
      <c r="P32" s="50">
        <f t="shared" si="20"/>
        <v>7</v>
      </c>
      <c r="Q32" s="50">
        <f t="shared" si="20"/>
        <v>10</v>
      </c>
      <c r="R32" s="12">
        <f t="shared" si="0"/>
        <v>98</v>
      </c>
      <c r="U32" s="65" t="s">
        <v>116</v>
      </c>
      <c r="V32" s="66">
        <f>F21</f>
        <v>1</v>
      </c>
      <c r="W32" s="66">
        <f t="shared" ref="W32:AG34" si="21">V32+G21</f>
        <v>2</v>
      </c>
      <c r="X32" s="66">
        <f t="shared" si="21"/>
        <v>2</v>
      </c>
      <c r="Y32" s="66">
        <f t="shared" si="21"/>
        <v>3</v>
      </c>
      <c r="Z32" s="66">
        <f t="shared" si="21"/>
        <v>4</v>
      </c>
      <c r="AA32" s="66">
        <f t="shared" si="21"/>
        <v>4</v>
      </c>
      <c r="AB32" s="66">
        <f t="shared" si="21"/>
        <v>5</v>
      </c>
      <c r="AC32" s="66">
        <f t="shared" si="21"/>
        <v>6</v>
      </c>
      <c r="AD32" s="66">
        <f t="shared" si="21"/>
        <v>6</v>
      </c>
      <c r="AE32" s="66">
        <f t="shared" si="21"/>
        <v>7</v>
      </c>
      <c r="AF32" s="66">
        <f t="shared" si="21"/>
        <v>8</v>
      </c>
      <c r="AG32" s="66">
        <f t="shared" si="21"/>
        <v>8</v>
      </c>
      <c r="AI32" s="65" t="s">
        <v>116</v>
      </c>
      <c r="AJ32" s="66">
        <f>F53</f>
        <v>96</v>
      </c>
      <c r="AK32" s="66">
        <f t="shared" ref="AK32:AU34" si="22">AJ32+G53</f>
        <v>192</v>
      </c>
      <c r="AL32" s="66">
        <f t="shared" si="22"/>
        <v>192</v>
      </c>
      <c r="AM32" s="66">
        <f t="shared" si="22"/>
        <v>288</v>
      </c>
      <c r="AN32" s="66">
        <f t="shared" si="22"/>
        <v>384</v>
      </c>
      <c r="AO32" s="66">
        <f t="shared" si="22"/>
        <v>384</v>
      </c>
      <c r="AP32" s="66">
        <f t="shared" si="22"/>
        <v>480</v>
      </c>
      <c r="AQ32" s="66">
        <f t="shared" si="22"/>
        <v>576</v>
      </c>
      <c r="AR32" s="66">
        <f t="shared" si="22"/>
        <v>576</v>
      </c>
      <c r="AS32" s="66">
        <f t="shared" si="22"/>
        <v>672</v>
      </c>
      <c r="AT32" s="66">
        <f t="shared" si="22"/>
        <v>768</v>
      </c>
      <c r="AU32" s="66">
        <f t="shared" si="22"/>
        <v>768</v>
      </c>
      <c r="AW32" s="65" t="s">
        <v>116</v>
      </c>
      <c r="AX32" s="66">
        <f>F68</f>
        <v>8.7272727272727266</v>
      </c>
      <c r="AY32" s="66">
        <f t="shared" ref="AY32:BI34" si="23">AX32+G68</f>
        <v>17.454545454545453</v>
      </c>
      <c r="AZ32" s="66">
        <f t="shared" si="23"/>
        <v>17.454545454545453</v>
      </c>
      <c r="BA32" s="66">
        <f t="shared" si="23"/>
        <v>26.18181818181818</v>
      </c>
      <c r="BB32" s="66">
        <f t="shared" si="23"/>
        <v>34.909090909090907</v>
      </c>
      <c r="BC32" s="66">
        <f t="shared" si="23"/>
        <v>34.909090909090907</v>
      </c>
      <c r="BD32" s="66">
        <f t="shared" si="23"/>
        <v>43.636363636363633</v>
      </c>
      <c r="BE32" s="66">
        <f t="shared" si="23"/>
        <v>52.36363636363636</v>
      </c>
      <c r="BF32" s="66">
        <f t="shared" si="23"/>
        <v>52.36363636363636</v>
      </c>
      <c r="BG32" s="66">
        <f t="shared" si="23"/>
        <v>61.090909090909086</v>
      </c>
      <c r="BH32" s="66">
        <f t="shared" si="23"/>
        <v>69.818181818181813</v>
      </c>
      <c r="BI32" s="66">
        <f t="shared" si="23"/>
        <v>69.818181818181813</v>
      </c>
    </row>
    <row r="33" spans="1:61" ht="30" customHeight="1" thickBot="1" x14ac:dyDescent="0.45">
      <c r="A33" s="230"/>
      <c r="B33" s="231" t="s">
        <v>137</v>
      </c>
      <c r="C33" s="239"/>
      <c r="D33" s="239"/>
      <c r="E33" s="240"/>
      <c r="F33" s="110">
        <v>10</v>
      </c>
      <c r="G33" s="110">
        <v>10</v>
      </c>
      <c r="H33" s="110">
        <v>10</v>
      </c>
      <c r="I33" s="110">
        <v>10</v>
      </c>
      <c r="J33" s="110">
        <v>10</v>
      </c>
      <c r="K33" s="110">
        <v>10</v>
      </c>
      <c r="L33" s="110">
        <v>10</v>
      </c>
      <c r="M33" s="110">
        <v>10</v>
      </c>
      <c r="N33" s="110">
        <v>10</v>
      </c>
      <c r="O33" s="110">
        <v>10</v>
      </c>
      <c r="P33" s="110">
        <v>10</v>
      </c>
      <c r="Q33" s="110">
        <v>10</v>
      </c>
      <c r="R33" s="59">
        <f t="shared" si="0"/>
        <v>120</v>
      </c>
      <c r="U33" s="65" t="s">
        <v>117</v>
      </c>
      <c r="V33" s="66">
        <f>F22</f>
        <v>2</v>
      </c>
      <c r="W33" s="66">
        <f t="shared" si="21"/>
        <v>3</v>
      </c>
      <c r="X33" s="66">
        <f t="shared" si="21"/>
        <v>4</v>
      </c>
      <c r="Y33" s="66">
        <f t="shared" si="21"/>
        <v>6</v>
      </c>
      <c r="Z33" s="66">
        <f t="shared" si="21"/>
        <v>7</v>
      </c>
      <c r="AA33" s="66">
        <f t="shared" si="21"/>
        <v>8</v>
      </c>
      <c r="AB33" s="66">
        <f t="shared" si="21"/>
        <v>10</v>
      </c>
      <c r="AC33" s="66">
        <f t="shared" si="21"/>
        <v>11</v>
      </c>
      <c r="AD33" s="66">
        <f t="shared" si="21"/>
        <v>12</v>
      </c>
      <c r="AE33" s="66">
        <f t="shared" si="21"/>
        <v>14</v>
      </c>
      <c r="AF33" s="66">
        <f t="shared" si="21"/>
        <v>15</v>
      </c>
      <c r="AG33" s="66">
        <f t="shared" si="21"/>
        <v>16</v>
      </c>
      <c r="AI33" s="65" t="s">
        <v>117</v>
      </c>
      <c r="AJ33" s="66">
        <f>F54</f>
        <v>80</v>
      </c>
      <c r="AK33" s="66">
        <f t="shared" si="22"/>
        <v>120</v>
      </c>
      <c r="AL33" s="66">
        <f t="shared" si="22"/>
        <v>160</v>
      </c>
      <c r="AM33" s="66">
        <f t="shared" si="22"/>
        <v>240</v>
      </c>
      <c r="AN33" s="66">
        <f t="shared" si="22"/>
        <v>280</v>
      </c>
      <c r="AO33" s="66">
        <f t="shared" si="22"/>
        <v>320</v>
      </c>
      <c r="AP33" s="66">
        <f t="shared" si="22"/>
        <v>400</v>
      </c>
      <c r="AQ33" s="66">
        <f t="shared" si="22"/>
        <v>440</v>
      </c>
      <c r="AR33" s="66">
        <f t="shared" si="22"/>
        <v>480</v>
      </c>
      <c r="AS33" s="66">
        <f t="shared" si="22"/>
        <v>560</v>
      </c>
      <c r="AT33" s="66">
        <f t="shared" si="22"/>
        <v>600</v>
      </c>
      <c r="AU33" s="66">
        <f t="shared" si="22"/>
        <v>640</v>
      </c>
      <c r="AW33" s="65" t="s">
        <v>117</v>
      </c>
      <c r="AX33" s="66">
        <f>F69</f>
        <v>7.2727272727272725</v>
      </c>
      <c r="AY33" s="66">
        <f t="shared" si="23"/>
        <v>10.909090909090908</v>
      </c>
      <c r="AZ33" s="66">
        <f t="shared" si="23"/>
        <v>14.545454545454545</v>
      </c>
      <c r="BA33" s="66">
        <f t="shared" si="23"/>
        <v>21.818181818181817</v>
      </c>
      <c r="BB33" s="66">
        <f t="shared" si="23"/>
        <v>25.454545454545453</v>
      </c>
      <c r="BC33" s="66">
        <f t="shared" si="23"/>
        <v>29.09090909090909</v>
      </c>
      <c r="BD33" s="66">
        <f t="shared" si="23"/>
        <v>36.36363636363636</v>
      </c>
      <c r="BE33" s="66">
        <f t="shared" si="23"/>
        <v>39.999999999999993</v>
      </c>
      <c r="BF33" s="66">
        <f t="shared" si="23"/>
        <v>43.636363636363626</v>
      </c>
      <c r="BG33" s="66">
        <f t="shared" si="23"/>
        <v>50.909090909090899</v>
      </c>
      <c r="BH33" s="66">
        <f t="shared" si="23"/>
        <v>54.545454545454533</v>
      </c>
      <c r="BI33" s="66">
        <f t="shared" si="23"/>
        <v>58.181818181818166</v>
      </c>
    </row>
    <row r="34" spans="1:61" ht="30" customHeight="1" outlineLevel="1" thickTop="1" x14ac:dyDescent="0.4">
      <c r="A34" s="243" t="s">
        <v>138</v>
      </c>
      <c r="B34" s="245" t="s">
        <v>134</v>
      </c>
      <c r="C34" s="246" t="s">
        <v>114</v>
      </c>
      <c r="D34" s="247"/>
      <c r="E34" s="248"/>
      <c r="F34" s="111">
        <v>0</v>
      </c>
      <c r="G34" s="111">
        <v>250</v>
      </c>
      <c r="H34" s="111">
        <v>0</v>
      </c>
      <c r="I34" s="111">
        <v>250</v>
      </c>
      <c r="J34" s="111">
        <v>0</v>
      </c>
      <c r="K34" s="111">
        <v>250</v>
      </c>
      <c r="L34" s="111">
        <v>0</v>
      </c>
      <c r="M34" s="111">
        <v>250</v>
      </c>
      <c r="N34" s="111">
        <v>0</v>
      </c>
      <c r="O34" s="111">
        <v>250</v>
      </c>
      <c r="P34" s="111">
        <v>0</v>
      </c>
      <c r="Q34" s="111">
        <v>250</v>
      </c>
      <c r="R34" s="112">
        <f t="shared" si="0"/>
        <v>1500</v>
      </c>
      <c r="U34" s="65" t="s">
        <v>69</v>
      </c>
      <c r="V34" s="66">
        <f>F23</f>
        <v>3</v>
      </c>
      <c r="W34" s="66">
        <f t="shared" si="21"/>
        <v>5</v>
      </c>
      <c r="X34" s="66">
        <f t="shared" si="21"/>
        <v>6</v>
      </c>
      <c r="Y34" s="66">
        <f t="shared" si="21"/>
        <v>9</v>
      </c>
      <c r="Z34" s="66">
        <f t="shared" si="21"/>
        <v>11</v>
      </c>
      <c r="AA34" s="66">
        <f t="shared" si="21"/>
        <v>12</v>
      </c>
      <c r="AB34" s="66">
        <f t="shared" si="21"/>
        <v>15</v>
      </c>
      <c r="AC34" s="66">
        <f t="shared" si="21"/>
        <v>17</v>
      </c>
      <c r="AD34" s="66">
        <f t="shared" si="21"/>
        <v>18</v>
      </c>
      <c r="AE34" s="66">
        <f t="shared" si="21"/>
        <v>21</v>
      </c>
      <c r="AF34" s="66">
        <f t="shared" si="21"/>
        <v>23</v>
      </c>
      <c r="AG34" s="66">
        <f t="shared" si="21"/>
        <v>24</v>
      </c>
      <c r="AI34" s="65" t="s">
        <v>69</v>
      </c>
      <c r="AJ34" s="66">
        <f>F55</f>
        <v>176</v>
      </c>
      <c r="AK34" s="66">
        <f t="shared" si="22"/>
        <v>312</v>
      </c>
      <c r="AL34" s="66">
        <f t="shared" si="22"/>
        <v>352</v>
      </c>
      <c r="AM34" s="66">
        <f t="shared" si="22"/>
        <v>528</v>
      </c>
      <c r="AN34" s="66">
        <f t="shared" si="22"/>
        <v>664</v>
      </c>
      <c r="AO34" s="66">
        <f t="shared" si="22"/>
        <v>704</v>
      </c>
      <c r="AP34" s="66">
        <f t="shared" si="22"/>
        <v>880</v>
      </c>
      <c r="AQ34" s="66">
        <f t="shared" si="22"/>
        <v>1016</v>
      </c>
      <c r="AR34" s="66">
        <f t="shared" si="22"/>
        <v>1056</v>
      </c>
      <c r="AS34" s="66">
        <f t="shared" si="22"/>
        <v>1232</v>
      </c>
      <c r="AT34" s="66">
        <f t="shared" si="22"/>
        <v>1368</v>
      </c>
      <c r="AU34" s="66">
        <f t="shared" si="22"/>
        <v>1408</v>
      </c>
      <c r="AW34" s="65" t="s">
        <v>69</v>
      </c>
      <c r="AX34" s="66">
        <f>F70</f>
        <v>16</v>
      </c>
      <c r="AY34" s="66">
        <f t="shared" si="23"/>
        <v>28.363636363636363</v>
      </c>
      <c r="AZ34" s="66">
        <f t="shared" si="23"/>
        <v>32</v>
      </c>
      <c r="BA34" s="66">
        <f t="shared" si="23"/>
        <v>48</v>
      </c>
      <c r="BB34" s="66">
        <f t="shared" si="23"/>
        <v>60.36363636363636</v>
      </c>
      <c r="BC34" s="66">
        <f t="shared" si="23"/>
        <v>63.999999999999993</v>
      </c>
      <c r="BD34" s="66">
        <f t="shared" si="23"/>
        <v>80</v>
      </c>
      <c r="BE34" s="66">
        <f t="shared" si="23"/>
        <v>92.36363636363636</v>
      </c>
      <c r="BF34" s="66">
        <f t="shared" si="23"/>
        <v>96</v>
      </c>
      <c r="BG34" s="66">
        <f t="shared" si="23"/>
        <v>112</v>
      </c>
      <c r="BH34" s="66">
        <f t="shared" si="23"/>
        <v>124.36363636363636</v>
      </c>
      <c r="BI34" s="66">
        <f t="shared" si="23"/>
        <v>128</v>
      </c>
    </row>
    <row r="35" spans="1:61" ht="30" customHeight="1" outlineLevel="1" x14ac:dyDescent="0.4">
      <c r="A35" s="230"/>
      <c r="B35" s="237"/>
      <c r="C35" s="226" t="s">
        <v>115</v>
      </c>
      <c r="D35" s="227"/>
      <c r="E35" s="228"/>
      <c r="F35" s="94">
        <v>30</v>
      </c>
      <c r="G35" s="94">
        <v>60</v>
      </c>
      <c r="H35" s="94">
        <v>30</v>
      </c>
      <c r="I35" s="94">
        <v>60</v>
      </c>
      <c r="J35" s="94">
        <v>30</v>
      </c>
      <c r="K35" s="94">
        <v>60</v>
      </c>
      <c r="L35" s="94">
        <v>30</v>
      </c>
      <c r="M35" s="94">
        <v>60</v>
      </c>
      <c r="N35" s="94">
        <v>30</v>
      </c>
      <c r="O35" s="94">
        <v>60</v>
      </c>
      <c r="P35" s="94">
        <v>30</v>
      </c>
      <c r="Q35" s="94">
        <v>60</v>
      </c>
      <c r="R35" s="13">
        <f t="shared" si="0"/>
        <v>540</v>
      </c>
      <c r="U35" s="65" t="s">
        <v>95</v>
      </c>
      <c r="V35" s="65">
        <v>1</v>
      </c>
      <c r="W35" s="65">
        <v>1</v>
      </c>
      <c r="X35" s="65">
        <v>1</v>
      </c>
      <c r="Y35" s="65">
        <v>1</v>
      </c>
      <c r="Z35" s="65">
        <v>1</v>
      </c>
      <c r="AA35" s="65">
        <v>1</v>
      </c>
      <c r="AB35" s="65">
        <v>1</v>
      </c>
      <c r="AC35" s="65">
        <v>1</v>
      </c>
      <c r="AD35" s="65">
        <v>1</v>
      </c>
      <c r="AE35" s="65">
        <v>1</v>
      </c>
      <c r="AF35" s="65">
        <v>1</v>
      </c>
      <c r="AG35" s="65">
        <v>1</v>
      </c>
      <c r="AI35" s="65" t="s">
        <v>95</v>
      </c>
      <c r="AJ35" s="65">
        <v>1</v>
      </c>
      <c r="AK35" s="65">
        <v>1</v>
      </c>
      <c r="AL35" s="65">
        <v>1</v>
      </c>
      <c r="AM35" s="65">
        <v>1</v>
      </c>
      <c r="AN35" s="65">
        <v>1</v>
      </c>
      <c r="AO35" s="65">
        <v>1</v>
      </c>
      <c r="AP35" s="65">
        <v>1</v>
      </c>
      <c r="AQ35" s="65">
        <v>1</v>
      </c>
      <c r="AR35" s="65">
        <v>1</v>
      </c>
      <c r="AS35" s="65">
        <v>1</v>
      </c>
      <c r="AT35" s="65">
        <v>1</v>
      </c>
      <c r="AU35" s="65">
        <v>1</v>
      </c>
      <c r="AW35" s="65" t="s">
        <v>95</v>
      </c>
      <c r="AX35" s="65">
        <v>1</v>
      </c>
      <c r="AY35" s="65">
        <v>1</v>
      </c>
      <c r="AZ35" s="65">
        <v>1</v>
      </c>
      <c r="BA35" s="65">
        <v>1</v>
      </c>
      <c r="BB35" s="65">
        <v>1</v>
      </c>
      <c r="BC35" s="65">
        <v>1</v>
      </c>
      <c r="BD35" s="65">
        <v>1</v>
      </c>
      <c r="BE35" s="65">
        <v>1</v>
      </c>
      <c r="BF35" s="65">
        <v>1</v>
      </c>
      <c r="BG35" s="65">
        <v>1</v>
      </c>
      <c r="BH35" s="65">
        <v>1</v>
      </c>
      <c r="BI35" s="65">
        <v>1</v>
      </c>
    </row>
    <row r="36" spans="1:61" ht="30" customHeight="1" outlineLevel="1" x14ac:dyDescent="0.4">
      <c r="A36" s="230"/>
      <c r="B36" s="238"/>
      <c r="C36" s="226" t="s">
        <v>60</v>
      </c>
      <c r="D36" s="227"/>
      <c r="E36" s="228"/>
      <c r="F36" s="50">
        <f t="shared" ref="F36:Q36" si="24">SUM(F34,F35)</f>
        <v>30</v>
      </c>
      <c r="G36" s="50">
        <f t="shared" si="24"/>
        <v>310</v>
      </c>
      <c r="H36" s="50">
        <f t="shared" si="24"/>
        <v>30</v>
      </c>
      <c r="I36" s="50">
        <f t="shared" si="24"/>
        <v>310</v>
      </c>
      <c r="J36" s="50">
        <f t="shared" si="24"/>
        <v>30</v>
      </c>
      <c r="K36" s="50">
        <f t="shared" si="24"/>
        <v>310</v>
      </c>
      <c r="L36" s="50">
        <f t="shared" si="24"/>
        <v>30</v>
      </c>
      <c r="M36" s="50">
        <f t="shared" si="24"/>
        <v>310</v>
      </c>
      <c r="N36" s="50">
        <f t="shared" si="24"/>
        <v>30</v>
      </c>
      <c r="O36" s="50">
        <f t="shared" si="24"/>
        <v>310</v>
      </c>
      <c r="P36" s="50">
        <f t="shared" si="24"/>
        <v>30</v>
      </c>
      <c r="Q36" s="50">
        <f t="shared" si="24"/>
        <v>310</v>
      </c>
      <c r="R36" s="13">
        <f t="shared" si="0"/>
        <v>2040</v>
      </c>
      <c r="U36" s="65" t="s">
        <v>166</v>
      </c>
      <c r="AI36" s="65" t="s">
        <v>166</v>
      </c>
      <c r="AW36" s="65" t="s">
        <v>170</v>
      </c>
    </row>
    <row r="37" spans="1:61" ht="30" customHeight="1" outlineLevel="1" x14ac:dyDescent="0.4">
      <c r="A37" s="230"/>
      <c r="B37" s="236" t="s">
        <v>135</v>
      </c>
      <c r="C37" s="226" t="s">
        <v>114</v>
      </c>
      <c r="D37" s="227"/>
      <c r="E37" s="228"/>
      <c r="F37" s="94">
        <v>210</v>
      </c>
      <c r="G37" s="94">
        <v>210</v>
      </c>
      <c r="H37" s="94">
        <v>0</v>
      </c>
      <c r="I37" s="94">
        <v>210</v>
      </c>
      <c r="J37" s="94">
        <v>210</v>
      </c>
      <c r="K37" s="94">
        <v>0</v>
      </c>
      <c r="L37" s="94">
        <v>210</v>
      </c>
      <c r="M37" s="94">
        <v>210</v>
      </c>
      <c r="N37" s="94">
        <v>0</v>
      </c>
      <c r="O37" s="94">
        <v>210</v>
      </c>
      <c r="P37" s="94">
        <v>210</v>
      </c>
      <c r="Q37" s="94">
        <v>0</v>
      </c>
      <c r="R37" s="13">
        <f t="shared" si="0"/>
        <v>1680</v>
      </c>
      <c r="U37" s="65" t="s">
        <v>70</v>
      </c>
      <c r="V37" s="126" t="s">
        <v>150</v>
      </c>
      <c r="W37" s="126" t="s">
        <v>151</v>
      </c>
      <c r="X37" s="126" t="s">
        <v>152</v>
      </c>
      <c r="Y37" s="126" t="s">
        <v>153</v>
      </c>
      <c r="Z37" s="126" t="s">
        <v>154</v>
      </c>
      <c r="AA37" s="126" t="s">
        <v>155</v>
      </c>
      <c r="AB37" s="126" t="s">
        <v>156</v>
      </c>
      <c r="AC37" s="126" t="s">
        <v>157</v>
      </c>
      <c r="AD37" s="126" t="s">
        <v>158</v>
      </c>
      <c r="AE37" s="126" t="s">
        <v>159</v>
      </c>
      <c r="AF37" s="126" t="s">
        <v>160</v>
      </c>
      <c r="AG37" s="126" t="s">
        <v>161</v>
      </c>
      <c r="AI37" s="65" t="s">
        <v>162</v>
      </c>
      <c r="AJ37" s="126" t="s">
        <v>150</v>
      </c>
      <c r="AK37" s="126" t="s">
        <v>151</v>
      </c>
      <c r="AL37" s="126" t="s">
        <v>152</v>
      </c>
      <c r="AM37" s="126" t="s">
        <v>153</v>
      </c>
      <c r="AN37" s="126" t="s">
        <v>154</v>
      </c>
      <c r="AO37" s="126" t="s">
        <v>155</v>
      </c>
      <c r="AP37" s="126" t="s">
        <v>156</v>
      </c>
      <c r="AQ37" s="126" t="s">
        <v>157</v>
      </c>
      <c r="AR37" s="126" t="s">
        <v>158</v>
      </c>
      <c r="AS37" s="126" t="s">
        <v>159</v>
      </c>
      <c r="AT37" s="126" t="s">
        <v>160</v>
      </c>
      <c r="AU37" s="126" t="s">
        <v>161</v>
      </c>
      <c r="AW37" s="65" t="s">
        <v>167</v>
      </c>
      <c r="AX37" s="126" t="s">
        <v>150</v>
      </c>
      <c r="AY37" s="126" t="s">
        <v>151</v>
      </c>
      <c r="AZ37" s="126" t="s">
        <v>152</v>
      </c>
      <c r="BA37" s="126" t="s">
        <v>153</v>
      </c>
      <c r="BB37" s="126" t="s">
        <v>154</v>
      </c>
      <c r="BC37" s="126" t="s">
        <v>155</v>
      </c>
      <c r="BD37" s="126" t="s">
        <v>156</v>
      </c>
      <c r="BE37" s="126" t="s">
        <v>157</v>
      </c>
      <c r="BF37" s="126" t="s">
        <v>158</v>
      </c>
      <c r="BG37" s="126" t="s">
        <v>159</v>
      </c>
      <c r="BH37" s="126" t="s">
        <v>160</v>
      </c>
      <c r="BI37" s="126" t="s">
        <v>161</v>
      </c>
    </row>
    <row r="38" spans="1:61" ht="30" customHeight="1" outlineLevel="1" x14ac:dyDescent="0.4">
      <c r="A38" s="230"/>
      <c r="B38" s="237"/>
      <c r="C38" s="226" t="s">
        <v>115</v>
      </c>
      <c r="D38" s="227"/>
      <c r="E38" s="228"/>
      <c r="F38" s="94">
        <v>35</v>
      </c>
      <c r="G38" s="94">
        <v>18</v>
      </c>
      <c r="H38" s="94">
        <v>18</v>
      </c>
      <c r="I38" s="94">
        <v>35</v>
      </c>
      <c r="J38" s="94">
        <v>18</v>
      </c>
      <c r="K38" s="94">
        <v>18</v>
      </c>
      <c r="L38" s="94">
        <v>35</v>
      </c>
      <c r="M38" s="94">
        <v>18</v>
      </c>
      <c r="N38" s="94">
        <v>18</v>
      </c>
      <c r="O38" s="94">
        <v>35</v>
      </c>
      <c r="P38" s="94">
        <v>18</v>
      </c>
      <c r="Q38" s="94">
        <v>18</v>
      </c>
      <c r="R38" s="13">
        <f t="shared" si="0"/>
        <v>284</v>
      </c>
      <c r="V38" s="65" t="s">
        <v>142</v>
      </c>
      <c r="W38" s="65" t="s">
        <v>142</v>
      </c>
      <c r="X38" s="65" t="s">
        <v>142</v>
      </c>
      <c r="Y38" s="65" t="s">
        <v>142</v>
      </c>
      <c r="Z38" s="65" t="s">
        <v>142</v>
      </c>
      <c r="AA38" s="65" t="s">
        <v>142</v>
      </c>
      <c r="AB38" s="65" t="s">
        <v>142</v>
      </c>
      <c r="AC38" s="65" t="s">
        <v>142</v>
      </c>
      <c r="AD38" s="65" t="s">
        <v>142</v>
      </c>
      <c r="AE38" s="65" t="s">
        <v>142</v>
      </c>
      <c r="AF38" s="65" t="s">
        <v>142</v>
      </c>
      <c r="AG38" s="65" t="s">
        <v>142</v>
      </c>
      <c r="AJ38" s="65" t="s">
        <v>142</v>
      </c>
      <c r="AK38" s="65" t="s">
        <v>142</v>
      </c>
      <c r="AL38" s="65" t="s">
        <v>142</v>
      </c>
      <c r="AM38" s="65" t="s">
        <v>142</v>
      </c>
      <c r="AN38" s="65" t="s">
        <v>142</v>
      </c>
      <c r="AO38" s="65" t="s">
        <v>142</v>
      </c>
      <c r="AP38" s="65" t="s">
        <v>142</v>
      </c>
      <c r="AQ38" s="65" t="s">
        <v>142</v>
      </c>
      <c r="AR38" s="65" t="s">
        <v>142</v>
      </c>
      <c r="AS38" s="65" t="s">
        <v>142</v>
      </c>
      <c r="AT38" s="65" t="s">
        <v>142</v>
      </c>
      <c r="AU38" s="65" t="s">
        <v>142</v>
      </c>
      <c r="AX38" s="65" t="s">
        <v>142</v>
      </c>
      <c r="AY38" s="65" t="s">
        <v>142</v>
      </c>
      <c r="AZ38" s="65" t="s">
        <v>142</v>
      </c>
      <c r="BA38" s="65" t="s">
        <v>142</v>
      </c>
      <c r="BB38" s="65" t="s">
        <v>142</v>
      </c>
      <c r="BC38" s="65" t="s">
        <v>142</v>
      </c>
      <c r="BD38" s="65" t="s">
        <v>142</v>
      </c>
      <c r="BE38" s="65" t="s">
        <v>142</v>
      </c>
      <c r="BF38" s="65" t="s">
        <v>142</v>
      </c>
      <c r="BG38" s="65" t="s">
        <v>142</v>
      </c>
      <c r="BH38" s="65" t="s">
        <v>142</v>
      </c>
      <c r="BI38" s="65" t="s">
        <v>142</v>
      </c>
    </row>
    <row r="39" spans="1:61" ht="30" customHeight="1" outlineLevel="1" x14ac:dyDescent="0.4">
      <c r="A39" s="230"/>
      <c r="B39" s="238"/>
      <c r="C39" s="226" t="s">
        <v>60</v>
      </c>
      <c r="D39" s="227"/>
      <c r="E39" s="228"/>
      <c r="F39" s="50">
        <f t="shared" ref="F39:Q39" si="25">SUM(F37,F38)</f>
        <v>245</v>
      </c>
      <c r="G39" s="50">
        <f t="shared" si="25"/>
        <v>228</v>
      </c>
      <c r="H39" s="50">
        <f t="shared" si="25"/>
        <v>18</v>
      </c>
      <c r="I39" s="50">
        <f t="shared" si="25"/>
        <v>245</v>
      </c>
      <c r="J39" s="50">
        <f t="shared" si="25"/>
        <v>228</v>
      </c>
      <c r="K39" s="50">
        <f t="shared" si="25"/>
        <v>18</v>
      </c>
      <c r="L39" s="50">
        <f t="shared" si="25"/>
        <v>245</v>
      </c>
      <c r="M39" s="50">
        <f t="shared" si="25"/>
        <v>228</v>
      </c>
      <c r="N39" s="50">
        <f t="shared" si="25"/>
        <v>18</v>
      </c>
      <c r="O39" s="50">
        <f t="shared" si="25"/>
        <v>245</v>
      </c>
      <c r="P39" s="50">
        <f t="shared" si="25"/>
        <v>228</v>
      </c>
      <c r="Q39" s="50">
        <f t="shared" si="25"/>
        <v>18</v>
      </c>
      <c r="R39" s="13">
        <f t="shared" si="0"/>
        <v>1964</v>
      </c>
      <c r="U39" s="65" t="s">
        <v>116</v>
      </c>
      <c r="V39" s="66">
        <f>F24</f>
        <v>0</v>
      </c>
      <c r="W39" s="66">
        <f t="shared" ref="W39:AG41" si="26">V39+G24</f>
        <v>0</v>
      </c>
      <c r="X39" s="66">
        <f t="shared" si="26"/>
        <v>0</v>
      </c>
      <c r="Y39" s="66">
        <f t="shared" si="26"/>
        <v>0</v>
      </c>
      <c r="Z39" s="66">
        <f t="shared" si="26"/>
        <v>0</v>
      </c>
      <c r="AA39" s="66">
        <f t="shared" si="26"/>
        <v>1</v>
      </c>
      <c r="AB39" s="66">
        <f t="shared" si="26"/>
        <v>1</v>
      </c>
      <c r="AC39" s="66">
        <f t="shared" si="26"/>
        <v>1</v>
      </c>
      <c r="AD39" s="66">
        <f t="shared" si="26"/>
        <v>1</v>
      </c>
      <c r="AE39" s="66">
        <f t="shared" si="26"/>
        <v>1</v>
      </c>
      <c r="AF39" s="66">
        <f t="shared" si="26"/>
        <v>1</v>
      </c>
      <c r="AG39" s="66">
        <f t="shared" si="26"/>
        <v>2</v>
      </c>
      <c r="AI39" s="65" t="s">
        <v>116</v>
      </c>
      <c r="AJ39" s="66">
        <f>F56</f>
        <v>0</v>
      </c>
      <c r="AK39" s="66">
        <f t="shared" ref="AK39:AU41" si="27">AJ39+G56</f>
        <v>0</v>
      </c>
      <c r="AL39" s="66">
        <f t="shared" si="27"/>
        <v>0</v>
      </c>
      <c r="AM39" s="66">
        <f t="shared" si="27"/>
        <v>0</v>
      </c>
      <c r="AN39" s="66">
        <f t="shared" si="27"/>
        <v>0</v>
      </c>
      <c r="AO39" s="66">
        <f t="shared" si="27"/>
        <v>128</v>
      </c>
      <c r="AP39" s="66">
        <f t="shared" si="27"/>
        <v>128</v>
      </c>
      <c r="AQ39" s="66">
        <f t="shared" si="27"/>
        <v>128</v>
      </c>
      <c r="AR39" s="66">
        <f t="shared" si="27"/>
        <v>128</v>
      </c>
      <c r="AS39" s="66">
        <f t="shared" si="27"/>
        <v>128</v>
      </c>
      <c r="AT39" s="66">
        <f t="shared" si="27"/>
        <v>128</v>
      </c>
      <c r="AU39" s="66">
        <f t="shared" si="27"/>
        <v>256</v>
      </c>
      <c r="AW39" s="65" t="s">
        <v>116</v>
      </c>
      <c r="AX39" s="66">
        <f>F71</f>
        <v>0</v>
      </c>
      <c r="AY39" s="66">
        <f t="shared" ref="AY39:BI41" si="28">AX39+G71</f>
        <v>0</v>
      </c>
      <c r="AZ39" s="66">
        <f t="shared" si="28"/>
        <v>0</v>
      </c>
      <c r="BA39" s="66">
        <f t="shared" si="28"/>
        <v>0</v>
      </c>
      <c r="BB39" s="66">
        <f t="shared" si="28"/>
        <v>0</v>
      </c>
      <c r="BC39" s="66">
        <f t="shared" si="28"/>
        <v>11.636363636363637</v>
      </c>
      <c r="BD39" s="66">
        <f t="shared" si="28"/>
        <v>11.636363636363637</v>
      </c>
      <c r="BE39" s="66">
        <f t="shared" si="28"/>
        <v>11.636363636363637</v>
      </c>
      <c r="BF39" s="66">
        <f t="shared" si="28"/>
        <v>11.636363636363637</v>
      </c>
      <c r="BG39" s="66">
        <f t="shared" si="28"/>
        <v>11.636363636363637</v>
      </c>
      <c r="BH39" s="66">
        <f t="shared" si="28"/>
        <v>11.636363636363637</v>
      </c>
      <c r="BI39" s="66">
        <f t="shared" si="28"/>
        <v>23.272727272727273</v>
      </c>
    </row>
    <row r="40" spans="1:61" ht="30" customHeight="1" outlineLevel="1" x14ac:dyDescent="0.4">
      <c r="A40" s="230"/>
      <c r="B40" s="236" t="s">
        <v>136</v>
      </c>
      <c r="C40" s="226" t="s">
        <v>114</v>
      </c>
      <c r="D40" s="227"/>
      <c r="E40" s="228"/>
      <c r="F40" s="94">
        <v>0</v>
      </c>
      <c r="G40" s="94">
        <v>0</v>
      </c>
      <c r="H40" s="94">
        <v>0</v>
      </c>
      <c r="I40" s="94">
        <v>0</v>
      </c>
      <c r="J40" s="94">
        <v>0</v>
      </c>
      <c r="K40" s="94">
        <v>280</v>
      </c>
      <c r="L40" s="94">
        <v>0</v>
      </c>
      <c r="M40" s="94">
        <v>0</v>
      </c>
      <c r="N40" s="94">
        <v>0</v>
      </c>
      <c r="O40" s="94">
        <v>0</v>
      </c>
      <c r="P40" s="94">
        <v>0</v>
      </c>
      <c r="Q40" s="94">
        <v>280</v>
      </c>
      <c r="R40" s="13">
        <f t="shared" si="0"/>
        <v>560</v>
      </c>
      <c r="U40" s="65" t="s">
        <v>117</v>
      </c>
      <c r="V40" s="66">
        <f>F25</f>
        <v>0</v>
      </c>
      <c r="W40" s="66">
        <f t="shared" si="26"/>
        <v>0</v>
      </c>
      <c r="X40" s="66">
        <f t="shared" si="26"/>
        <v>1</v>
      </c>
      <c r="Y40" s="66">
        <f t="shared" si="26"/>
        <v>1</v>
      </c>
      <c r="Z40" s="66">
        <f t="shared" si="26"/>
        <v>1</v>
      </c>
      <c r="AA40" s="66">
        <f t="shared" si="26"/>
        <v>2</v>
      </c>
      <c r="AB40" s="66">
        <f t="shared" si="26"/>
        <v>2</v>
      </c>
      <c r="AC40" s="66">
        <f t="shared" si="26"/>
        <v>2</v>
      </c>
      <c r="AD40" s="66">
        <f t="shared" si="26"/>
        <v>3</v>
      </c>
      <c r="AE40" s="66">
        <f t="shared" si="26"/>
        <v>3</v>
      </c>
      <c r="AF40" s="66">
        <f t="shared" si="26"/>
        <v>3</v>
      </c>
      <c r="AG40" s="66">
        <f t="shared" si="26"/>
        <v>4</v>
      </c>
      <c r="AI40" s="65" t="s">
        <v>117</v>
      </c>
      <c r="AJ40" s="66">
        <f>F57</f>
        <v>0</v>
      </c>
      <c r="AK40" s="66">
        <f t="shared" si="27"/>
        <v>0</v>
      </c>
      <c r="AL40" s="66">
        <f t="shared" si="27"/>
        <v>74</v>
      </c>
      <c r="AM40" s="66">
        <f t="shared" si="27"/>
        <v>74</v>
      </c>
      <c r="AN40" s="66">
        <f t="shared" si="27"/>
        <v>74</v>
      </c>
      <c r="AO40" s="66">
        <f t="shared" si="27"/>
        <v>148</v>
      </c>
      <c r="AP40" s="66">
        <f t="shared" si="27"/>
        <v>148</v>
      </c>
      <c r="AQ40" s="66">
        <f t="shared" si="27"/>
        <v>148</v>
      </c>
      <c r="AR40" s="66">
        <f t="shared" si="27"/>
        <v>222</v>
      </c>
      <c r="AS40" s="66">
        <f t="shared" si="27"/>
        <v>222</v>
      </c>
      <c r="AT40" s="66">
        <f t="shared" si="27"/>
        <v>222</v>
      </c>
      <c r="AU40" s="66">
        <f t="shared" si="27"/>
        <v>296</v>
      </c>
      <c r="AW40" s="65" t="s">
        <v>117</v>
      </c>
      <c r="AX40" s="66">
        <f>F72</f>
        <v>0</v>
      </c>
      <c r="AY40" s="66">
        <f t="shared" si="28"/>
        <v>0</v>
      </c>
      <c r="AZ40" s="66">
        <f t="shared" si="28"/>
        <v>6.7272727272727275</v>
      </c>
      <c r="BA40" s="66">
        <f t="shared" si="28"/>
        <v>6.7272727272727275</v>
      </c>
      <c r="BB40" s="66">
        <f t="shared" si="28"/>
        <v>6.7272727272727275</v>
      </c>
      <c r="BC40" s="66">
        <f t="shared" si="28"/>
        <v>13.454545454545455</v>
      </c>
      <c r="BD40" s="66">
        <f t="shared" si="28"/>
        <v>13.454545454545455</v>
      </c>
      <c r="BE40" s="66">
        <f t="shared" si="28"/>
        <v>13.454545454545455</v>
      </c>
      <c r="BF40" s="66">
        <f t="shared" si="28"/>
        <v>20.181818181818183</v>
      </c>
      <c r="BG40" s="66">
        <f t="shared" si="28"/>
        <v>20.181818181818183</v>
      </c>
      <c r="BH40" s="66">
        <f t="shared" si="28"/>
        <v>20.181818181818183</v>
      </c>
      <c r="BI40" s="66">
        <f t="shared" si="28"/>
        <v>26.90909090909091</v>
      </c>
    </row>
    <row r="41" spans="1:61" ht="30" customHeight="1" outlineLevel="1" x14ac:dyDescent="0.4">
      <c r="A41" s="230"/>
      <c r="B41" s="237"/>
      <c r="C41" s="226" t="s">
        <v>115</v>
      </c>
      <c r="D41" s="227"/>
      <c r="E41" s="228"/>
      <c r="F41" s="94">
        <v>0</v>
      </c>
      <c r="G41" s="94">
        <v>0</v>
      </c>
      <c r="H41" s="94">
        <v>32</v>
      </c>
      <c r="I41" s="94">
        <v>0</v>
      </c>
      <c r="J41" s="94">
        <v>0</v>
      </c>
      <c r="K41" s="94">
        <v>32</v>
      </c>
      <c r="L41" s="94">
        <v>0</v>
      </c>
      <c r="M41" s="94">
        <v>0</v>
      </c>
      <c r="N41" s="94">
        <v>32</v>
      </c>
      <c r="O41" s="94">
        <v>0</v>
      </c>
      <c r="P41" s="94">
        <v>0</v>
      </c>
      <c r="Q41" s="94">
        <v>32</v>
      </c>
      <c r="R41" s="13">
        <f t="shared" si="0"/>
        <v>128</v>
      </c>
      <c r="U41" s="65" t="s">
        <v>69</v>
      </c>
      <c r="V41" s="66">
        <f>F26</f>
        <v>0</v>
      </c>
      <c r="W41" s="66">
        <f t="shared" si="26"/>
        <v>0</v>
      </c>
      <c r="X41" s="66">
        <f t="shared" si="26"/>
        <v>1</v>
      </c>
      <c r="Y41" s="66">
        <f t="shared" si="26"/>
        <v>1</v>
      </c>
      <c r="Z41" s="66">
        <f t="shared" si="26"/>
        <v>1</v>
      </c>
      <c r="AA41" s="66">
        <f t="shared" si="26"/>
        <v>3</v>
      </c>
      <c r="AB41" s="66">
        <f t="shared" si="26"/>
        <v>3</v>
      </c>
      <c r="AC41" s="66">
        <f t="shared" si="26"/>
        <v>3</v>
      </c>
      <c r="AD41" s="66">
        <f t="shared" si="26"/>
        <v>4</v>
      </c>
      <c r="AE41" s="66">
        <f t="shared" si="26"/>
        <v>4</v>
      </c>
      <c r="AF41" s="66">
        <f t="shared" si="26"/>
        <v>4</v>
      </c>
      <c r="AG41" s="66">
        <f t="shared" si="26"/>
        <v>6</v>
      </c>
      <c r="AI41" s="65" t="s">
        <v>69</v>
      </c>
      <c r="AJ41" s="66">
        <f>F58</f>
        <v>0</v>
      </c>
      <c r="AK41" s="66">
        <f t="shared" si="27"/>
        <v>0</v>
      </c>
      <c r="AL41" s="66">
        <f t="shared" si="27"/>
        <v>74</v>
      </c>
      <c r="AM41" s="66">
        <f t="shared" si="27"/>
        <v>74</v>
      </c>
      <c r="AN41" s="66">
        <f t="shared" si="27"/>
        <v>74</v>
      </c>
      <c r="AO41" s="66">
        <f t="shared" si="27"/>
        <v>276</v>
      </c>
      <c r="AP41" s="66">
        <f t="shared" si="27"/>
        <v>276</v>
      </c>
      <c r="AQ41" s="66">
        <f t="shared" si="27"/>
        <v>276</v>
      </c>
      <c r="AR41" s="66">
        <f t="shared" si="27"/>
        <v>350</v>
      </c>
      <c r="AS41" s="66">
        <f t="shared" si="27"/>
        <v>350</v>
      </c>
      <c r="AT41" s="66">
        <f t="shared" si="27"/>
        <v>350</v>
      </c>
      <c r="AU41" s="66">
        <f t="shared" si="27"/>
        <v>552</v>
      </c>
      <c r="AW41" s="65" t="s">
        <v>69</v>
      </c>
      <c r="AX41" s="66">
        <f>F73</f>
        <v>0</v>
      </c>
      <c r="AY41" s="66">
        <f t="shared" si="28"/>
        <v>0</v>
      </c>
      <c r="AZ41" s="66">
        <f t="shared" si="28"/>
        <v>6.7272727272727275</v>
      </c>
      <c r="BA41" s="66">
        <f t="shared" si="28"/>
        <v>6.7272727272727275</v>
      </c>
      <c r="BB41" s="66">
        <f t="shared" si="28"/>
        <v>6.7272727272727275</v>
      </c>
      <c r="BC41" s="66">
        <f t="shared" si="28"/>
        <v>25.09090909090909</v>
      </c>
      <c r="BD41" s="66">
        <f t="shared" si="28"/>
        <v>25.09090909090909</v>
      </c>
      <c r="BE41" s="66">
        <f t="shared" si="28"/>
        <v>25.09090909090909</v>
      </c>
      <c r="BF41" s="66">
        <f t="shared" si="28"/>
        <v>31.818181818181817</v>
      </c>
      <c r="BG41" s="66">
        <f t="shared" si="28"/>
        <v>31.818181818181817</v>
      </c>
      <c r="BH41" s="66">
        <f t="shared" si="28"/>
        <v>31.818181818181817</v>
      </c>
      <c r="BI41" s="66">
        <f t="shared" si="28"/>
        <v>50.18181818181818</v>
      </c>
    </row>
    <row r="42" spans="1:61" ht="30" customHeight="1" outlineLevel="1" x14ac:dyDescent="0.4">
      <c r="A42" s="230"/>
      <c r="B42" s="238"/>
      <c r="C42" s="226" t="s">
        <v>60</v>
      </c>
      <c r="D42" s="227"/>
      <c r="E42" s="228"/>
      <c r="F42" s="50">
        <f t="shared" ref="F42:Q42" si="29">SUM(F40,F41)</f>
        <v>0</v>
      </c>
      <c r="G42" s="50">
        <f t="shared" si="29"/>
        <v>0</v>
      </c>
      <c r="H42" s="50">
        <f t="shared" si="29"/>
        <v>32</v>
      </c>
      <c r="I42" s="50">
        <f t="shared" si="29"/>
        <v>0</v>
      </c>
      <c r="J42" s="50">
        <f t="shared" si="29"/>
        <v>0</v>
      </c>
      <c r="K42" s="50">
        <f t="shared" si="29"/>
        <v>312</v>
      </c>
      <c r="L42" s="50">
        <f t="shared" si="29"/>
        <v>0</v>
      </c>
      <c r="M42" s="50">
        <f t="shared" si="29"/>
        <v>0</v>
      </c>
      <c r="N42" s="50">
        <f t="shared" si="29"/>
        <v>32</v>
      </c>
      <c r="O42" s="50">
        <f t="shared" si="29"/>
        <v>0</v>
      </c>
      <c r="P42" s="50">
        <f t="shared" si="29"/>
        <v>0</v>
      </c>
      <c r="Q42" s="50">
        <f t="shared" si="29"/>
        <v>312</v>
      </c>
      <c r="R42" s="13">
        <f t="shared" si="0"/>
        <v>688</v>
      </c>
      <c r="U42" s="65" t="s">
        <v>95</v>
      </c>
      <c r="V42" s="65">
        <v>1</v>
      </c>
      <c r="W42" s="65">
        <v>1</v>
      </c>
      <c r="X42" s="65">
        <v>1</v>
      </c>
      <c r="Y42" s="65">
        <v>1</v>
      </c>
      <c r="Z42" s="65">
        <v>1</v>
      </c>
      <c r="AA42" s="65">
        <v>1</v>
      </c>
      <c r="AB42" s="65">
        <v>1</v>
      </c>
      <c r="AC42" s="65">
        <v>1</v>
      </c>
      <c r="AD42" s="65">
        <v>1</v>
      </c>
      <c r="AE42" s="65">
        <v>1</v>
      </c>
      <c r="AF42" s="65">
        <v>1</v>
      </c>
      <c r="AG42" s="65">
        <v>1</v>
      </c>
      <c r="AI42" s="65" t="s">
        <v>95</v>
      </c>
      <c r="AJ42" s="65">
        <v>1</v>
      </c>
      <c r="AK42" s="65">
        <v>1</v>
      </c>
      <c r="AL42" s="65">
        <v>1</v>
      </c>
      <c r="AM42" s="65">
        <v>1</v>
      </c>
      <c r="AN42" s="65">
        <v>1</v>
      </c>
      <c r="AO42" s="65">
        <v>1</v>
      </c>
      <c r="AP42" s="65">
        <v>1</v>
      </c>
      <c r="AQ42" s="65">
        <v>1</v>
      </c>
      <c r="AR42" s="65">
        <v>1</v>
      </c>
      <c r="AS42" s="65">
        <v>1</v>
      </c>
      <c r="AT42" s="65">
        <v>1</v>
      </c>
      <c r="AU42" s="65">
        <v>1</v>
      </c>
      <c r="AW42" s="65" t="s">
        <v>95</v>
      </c>
      <c r="AX42" s="65">
        <v>1</v>
      </c>
      <c r="AY42" s="65">
        <v>1</v>
      </c>
      <c r="AZ42" s="65">
        <v>1</v>
      </c>
      <c r="BA42" s="65">
        <v>1</v>
      </c>
      <c r="BB42" s="65">
        <v>1</v>
      </c>
      <c r="BC42" s="65">
        <v>1</v>
      </c>
      <c r="BD42" s="65">
        <v>1</v>
      </c>
      <c r="BE42" s="65">
        <v>1</v>
      </c>
      <c r="BF42" s="65">
        <v>1</v>
      </c>
      <c r="BG42" s="65">
        <v>1</v>
      </c>
      <c r="BH42" s="65">
        <v>1</v>
      </c>
      <c r="BI42" s="65">
        <v>1</v>
      </c>
    </row>
    <row r="43" spans="1:61" ht="30" customHeight="1" outlineLevel="1" x14ac:dyDescent="0.4">
      <c r="A43" s="230"/>
      <c r="B43" s="236" t="s">
        <v>186</v>
      </c>
      <c r="C43" s="226" t="s">
        <v>114</v>
      </c>
      <c r="D43" s="227"/>
      <c r="E43" s="228"/>
      <c r="F43" s="94">
        <v>200</v>
      </c>
      <c r="G43" s="94">
        <v>200</v>
      </c>
      <c r="H43" s="94">
        <v>300</v>
      </c>
      <c r="I43" s="94">
        <v>200</v>
      </c>
      <c r="J43" s="94">
        <v>200</v>
      </c>
      <c r="K43" s="94">
        <v>300</v>
      </c>
      <c r="L43" s="94">
        <v>200</v>
      </c>
      <c r="M43" s="94">
        <v>200</v>
      </c>
      <c r="N43" s="94">
        <v>300</v>
      </c>
      <c r="O43" s="94">
        <v>200</v>
      </c>
      <c r="P43" s="94">
        <v>200</v>
      </c>
      <c r="Q43" s="94">
        <v>300</v>
      </c>
      <c r="R43" s="13">
        <f t="shared" si="0"/>
        <v>2800</v>
      </c>
      <c r="U43" s="65" t="s">
        <v>184</v>
      </c>
      <c r="AI43" s="65" t="s">
        <v>184</v>
      </c>
      <c r="AW43" s="65" t="s">
        <v>185</v>
      </c>
    </row>
    <row r="44" spans="1:61" ht="30" customHeight="1" outlineLevel="1" x14ac:dyDescent="0.4">
      <c r="A44" s="230"/>
      <c r="B44" s="237"/>
      <c r="C44" s="226" t="s">
        <v>115</v>
      </c>
      <c r="D44" s="227"/>
      <c r="E44" s="228"/>
      <c r="F44" s="94">
        <v>10</v>
      </c>
      <c r="G44" s="94">
        <v>20</v>
      </c>
      <c r="H44" s="94">
        <v>10</v>
      </c>
      <c r="I44" s="94">
        <v>10</v>
      </c>
      <c r="J44" s="94">
        <v>20</v>
      </c>
      <c r="K44" s="94">
        <v>10</v>
      </c>
      <c r="L44" s="94">
        <v>10</v>
      </c>
      <c r="M44" s="94">
        <v>20</v>
      </c>
      <c r="N44" s="94">
        <v>10</v>
      </c>
      <c r="O44" s="94">
        <v>10</v>
      </c>
      <c r="P44" s="94">
        <v>20</v>
      </c>
      <c r="Q44" s="94">
        <v>10</v>
      </c>
      <c r="R44" s="13">
        <f t="shared" si="0"/>
        <v>160</v>
      </c>
      <c r="U44" s="65" t="s">
        <v>70</v>
      </c>
      <c r="V44" s="126" t="s">
        <v>150</v>
      </c>
      <c r="W44" s="126" t="s">
        <v>151</v>
      </c>
      <c r="X44" s="126" t="s">
        <v>152</v>
      </c>
      <c r="Y44" s="126" t="s">
        <v>153</v>
      </c>
      <c r="Z44" s="126" t="s">
        <v>154</v>
      </c>
      <c r="AA44" s="126" t="s">
        <v>155</v>
      </c>
      <c r="AB44" s="126" t="s">
        <v>156</v>
      </c>
      <c r="AC44" s="126" t="s">
        <v>157</v>
      </c>
      <c r="AD44" s="126" t="s">
        <v>158</v>
      </c>
      <c r="AE44" s="126" t="s">
        <v>159</v>
      </c>
      <c r="AF44" s="126" t="s">
        <v>160</v>
      </c>
      <c r="AG44" s="126" t="s">
        <v>161</v>
      </c>
      <c r="AI44" s="65" t="s">
        <v>162</v>
      </c>
      <c r="AJ44" s="126" t="s">
        <v>150</v>
      </c>
      <c r="AK44" s="126" t="s">
        <v>151</v>
      </c>
      <c r="AL44" s="126" t="s">
        <v>152</v>
      </c>
      <c r="AM44" s="126" t="s">
        <v>153</v>
      </c>
      <c r="AN44" s="126" t="s">
        <v>154</v>
      </c>
      <c r="AO44" s="126" t="s">
        <v>155</v>
      </c>
      <c r="AP44" s="126" t="s">
        <v>156</v>
      </c>
      <c r="AQ44" s="126" t="s">
        <v>157</v>
      </c>
      <c r="AR44" s="126" t="s">
        <v>158</v>
      </c>
      <c r="AS44" s="126" t="s">
        <v>159</v>
      </c>
      <c r="AT44" s="126" t="s">
        <v>160</v>
      </c>
      <c r="AU44" s="126" t="s">
        <v>161</v>
      </c>
      <c r="AW44" s="65" t="s">
        <v>167</v>
      </c>
      <c r="AX44" s="126" t="s">
        <v>150</v>
      </c>
      <c r="AY44" s="126" t="s">
        <v>151</v>
      </c>
      <c r="AZ44" s="126" t="s">
        <v>152</v>
      </c>
      <c r="BA44" s="126" t="s">
        <v>153</v>
      </c>
      <c r="BB44" s="126" t="s">
        <v>154</v>
      </c>
      <c r="BC44" s="126" t="s">
        <v>155</v>
      </c>
      <c r="BD44" s="126" t="s">
        <v>156</v>
      </c>
      <c r="BE44" s="126" t="s">
        <v>157</v>
      </c>
      <c r="BF44" s="126" t="s">
        <v>158</v>
      </c>
      <c r="BG44" s="126" t="s">
        <v>159</v>
      </c>
      <c r="BH44" s="126" t="s">
        <v>160</v>
      </c>
      <c r="BI44" s="126" t="s">
        <v>161</v>
      </c>
    </row>
    <row r="45" spans="1:61" ht="30" customHeight="1" outlineLevel="1" x14ac:dyDescent="0.4">
      <c r="A45" s="230"/>
      <c r="B45" s="238"/>
      <c r="C45" s="226" t="s">
        <v>60</v>
      </c>
      <c r="D45" s="227"/>
      <c r="E45" s="228"/>
      <c r="F45" s="50">
        <f t="shared" ref="F45:Q45" si="30">SUM(F43,F44)</f>
        <v>210</v>
      </c>
      <c r="G45" s="50">
        <f t="shared" si="30"/>
        <v>220</v>
      </c>
      <c r="H45" s="50">
        <f t="shared" si="30"/>
        <v>310</v>
      </c>
      <c r="I45" s="50">
        <f t="shared" si="30"/>
        <v>210</v>
      </c>
      <c r="J45" s="50">
        <f t="shared" si="30"/>
        <v>220</v>
      </c>
      <c r="K45" s="50">
        <f t="shared" si="30"/>
        <v>310</v>
      </c>
      <c r="L45" s="50">
        <f t="shared" si="30"/>
        <v>210</v>
      </c>
      <c r="M45" s="50">
        <f t="shared" si="30"/>
        <v>220</v>
      </c>
      <c r="N45" s="50">
        <f t="shared" si="30"/>
        <v>310</v>
      </c>
      <c r="O45" s="50">
        <f t="shared" si="30"/>
        <v>210</v>
      </c>
      <c r="P45" s="50">
        <f t="shared" si="30"/>
        <v>220</v>
      </c>
      <c r="Q45" s="50">
        <f t="shared" si="30"/>
        <v>310</v>
      </c>
      <c r="R45" s="13">
        <f t="shared" si="0"/>
        <v>2960</v>
      </c>
      <c r="V45" s="65" t="s">
        <v>142</v>
      </c>
      <c r="W45" s="65" t="s">
        <v>142</v>
      </c>
      <c r="X45" s="65" t="s">
        <v>142</v>
      </c>
      <c r="Y45" s="65" t="s">
        <v>142</v>
      </c>
      <c r="Z45" s="65" t="s">
        <v>142</v>
      </c>
      <c r="AA45" s="65" t="s">
        <v>142</v>
      </c>
      <c r="AB45" s="65" t="s">
        <v>142</v>
      </c>
      <c r="AC45" s="65" t="s">
        <v>142</v>
      </c>
      <c r="AD45" s="65" t="s">
        <v>142</v>
      </c>
      <c r="AE45" s="65" t="s">
        <v>142</v>
      </c>
      <c r="AF45" s="65" t="s">
        <v>142</v>
      </c>
      <c r="AG45" s="65" t="s">
        <v>142</v>
      </c>
      <c r="AJ45" s="65" t="s">
        <v>142</v>
      </c>
      <c r="AK45" s="65" t="s">
        <v>142</v>
      </c>
      <c r="AL45" s="65" t="s">
        <v>142</v>
      </c>
      <c r="AM45" s="65" t="s">
        <v>142</v>
      </c>
      <c r="AN45" s="65" t="s">
        <v>142</v>
      </c>
      <c r="AO45" s="65" t="s">
        <v>142</v>
      </c>
      <c r="AP45" s="65" t="s">
        <v>142</v>
      </c>
      <c r="AQ45" s="65" t="s">
        <v>142</v>
      </c>
      <c r="AR45" s="65" t="s">
        <v>142</v>
      </c>
      <c r="AS45" s="65" t="s">
        <v>142</v>
      </c>
      <c r="AT45" s="65" t="s">
        <v>142</v>
      </c>
      <c r="AU45" s="65" t="s">
        <v>142</v>
      </c>
      <c r="AX45" s="65" t="s">
        <v>142</v>
      </c>
      <c r="AY45" s="65" t="s">
        <v>142</v>
      </c>
      <c r="AZ45" s="65" t="s">
        <v>142</v>
      </c>
      <c r="BA45" s="65" t="s">
        <v>142</v>
      </c>
      <c r="BB45" s="65" t="s">
        <v>142</v>
      </c>
      <c r="BC45" s="65" t="s">
        <v>142</v>
      </c>
      <c r="BD45" s="65" t="s">
        <v>142</v>
      </c>
      <c r="BE45" s="65" t="s">
        <v>142</v>
      </c>
      <c r="BF45" s="65" t="s">
        <v>142</v>
      </c>
      <c r="BG45" s="65" t="s">
        <v>142</v>
      </c>
      <c r="BH45" s="65" t="s">
        <v>142</v>
      </c>
      <c r="BI45" s="65" t="s">
        <v>142</v>
      </c>
    </row>
    <row r="46" spans="1:61" ht="30" customHeight="1" x14ac:dyDescent="0.4">
      <c r="A46" s="230"/>
      <c r="B46" s="231" t="s">
        <v>149</v>
      </c>
      <c r="C46" s="226" t="s">
        <v>114</v>
      </c>
      <c r="D46" s="227"/>
      <c r="E46" s="228"/>
      <c r="F46" s="50">
        <f>SUM(F34,F37,F40,F43)</f>
        <v>410</v>
      </c>
      <c r="G46" s="50">
        <f t="shared" ref="G46:Q46" si="31">SUM(G34,G37,G40,G43)</f>
        <v>660</v>
      </c>
      <c r="H46" s="50">
        <f t="shared" si="31"/>
        <v>300</v>
      </c>
      <c r="I46" s="50">
        <f t="shared" si="31"/>
        <v>660</v>
      </c>
      <c r="J46" s="50">
        <f t="shared" si="31"/>
        <v>410</v>
      </c>
      <c r="K46" s="50">
        <f t="shared" si="31"/>
        <v>830</v>
      </c>
      <c r="L46" s="50">
        <f t="shared" si="31"/>
        <v>410</v>
      </c>
      <c r="M46" s="50">
        <f t="shared" si="31"/>
        <v>660</v>
      </c>
      <c r="N46" s="50">
        <f t="shared" si="31"/>
        <v>300</v>
      </c>
      <c r="O46" s="50">
        <f t="shared" si="31"/>
        <v>660</v>
      </c>
      <c r="P46" s="50">
        <f t="shared" si="31"/>
        <v>410</v>
      </c>
      <c r="Q46" s="50">
        <f t="shared" si="31"/>
        <v>830</v>
      </c>
      <c r="R46" s="13">
        <f>SUM(F46:Q46)</f>
        <v>6540</v>
      </c>
      <c r="U46" s="65" t="s">
        <v>116</v>
      </c>
      <c r="V46" s="66">
        <f>F27</f>
        <v>2</v>
      </c>
      <c r="W46" s="66">
        <f t="shared" ref="W46:AG48" si="32">V46+G27</f>
        <v>4</v>
      </c>
      <c r="X46" s="66">
        <f t="shared" si="32"/>
        <v>7</v>
      </c>
      <c r="Y46" s="66">
        <f t="shared" si="32"/>
        <v>9</v>
      </c>
      <c r="Z46" s="66">
        <f t="shared" si="32"/>
        <v>11</v>
      </c>
      <c r="AA46" s="66">
        <f t="shared" si="32"/>
        <v>14</v>
      </c>
      <c r="AB46" s="66">
        <f t="shared" si="32"/>
        <v>16</v>
      </c>
      <c r="AC46" s="66">
        <f t="shared" si="32"/>
        <v>18</v>
      </c>
      <c r="AD46" s="66">
        <f t="shared" si="32"/>
        <v>21</v>
      </c>
      <c r="AE46" s="66">
        <f t="shared" si="32"/>
        <v>23</v>
      </c>
      <c r="AF46" s="66">
        <f t="shared" si="32"/>
        <v>25</v>
      </c>
      <c r="AG46" s="66">
        <f t="shared" si="32"/>
        <v>28</v>
      </c>
      <c r="AI46" s="65" t="s">
        <v>116</v>
      </c>
      <c r="AJ46" s="66">
        <f>F59</f>
        <v>166</v>
      </c>
      <c r="AK46" s="66">
        <f t="shared" ref="AK46:AU48" si="33">AJ46+G59</f>
        <v>332</v>
      </c>
      <c r="AL46" s="66">
        <f t="shared" si="33"/>
        <v>581</v>
      </c>
      <c r="AM46" s="66">
        <f t="shared" si="33"/>
        <v>747</v>
      </c>
      <c r="AN46" s="66">
        <f t="shared" si="33"/>
        <v>913</v>
      </c>
      <c r="AO46" s="66">
        <f t="shared" si="33"/>
        <v>1162</v>
      </c>
      <c r="AP46" s="66">
        <f t="shared" si="33"/>
        <v>1328</v>
      </c>
      <c r="AQ46" s="66">
        <f t="shared" si="33"/>
        <v>1494</v>
      </c>
      <c r="AR46" s="66">
        <f t="shared" si="33"/>
        <v>1743</v>
      </c>
      <c r="AS46" s="66">
        <f t="shared" si="33"/>
        <v>1909</v>
      </c>
      <c r="AT46" s="66">
        <f t="shared" si="33"/>
        <v>2075</v>
      </c>
      <c r="AU46" s="66">
        <f t="shared" si="33"/>
        <v>2324</v>
      </c>
      <c r="AW46" s="65" t="s">
        <v>116</v>
      </c>
      <c r="AX46" s="66">
        <f>F74</f>
        <v>15.090909090909092</v>
      </c>
      <c r="AY46" s="66">
        <f t="shared" ref="AY46:BI48" si="34">AX46+G74</f>
        <v>30.181818181818183</v>
      </c>
      <c r="AZ46" s="66">
        <f t="shared" si="34"/>
        <v>52.81818181818182</v>
      </c>
      <c r="BA46" s="66">
        <f t="shared" si="34"/>
        <v>67.909090909090907</v>
      </c>
      <c r="BB46" s="66">
        <f t="shared" si="34"/>
        <v>83</v>
      </c>
      <c r="BC46" s="66">
        <f t="shared" si="34"/>
        <v>105.63636363636364</v>
      </c>
      <c r="BD46" s="66">
        <f t="shared" si="34"/>
        <v>120.72727272727273</v>
      </c>
      <c r="BE46" s="66">
        <f t="shared" si="34"/>
        <v>135.81818181818181</v>
      </c>
      <c r="BF46" s="66">
        <f t="shared" si="34"/>
        <v>158.45454545454544</v>
      </c>
      <c r="BG46" s="66">
        <f t="shared" si="34"/>
        <v>173.54545454545453</v>
      </c>
      <c r="BH46" s="66">
        <f t="shared" si="34"/>
        <v>188.63636363636363</v>
      </c>
      <c r="BI46" s="66">
        <f t="shared" si="34"/>
        <v>211.27272727272725</v>
      </c>
    </row>
    <row r="47" spans="1:61" ht="30" customHeight="1" x14ac:dyDescent="0.4">
      <c r="A47" s="230"/>
      <c r="B47" s="232"/>
      <c r="C47" s="226" t="s">
        <v>115</v>
      </c>
      <c r="D47" s="227"/>
      <c r="E47" s="228"/>
      <c r="F47" s="50">
        <f>SUM(F35,F38,F41,F44)</f>
        <v>75</v>
      </c>
      <c r="G47" s="50">
        <f t="shared" ref="G47:Q47" si="35">SUM(G35,G38,G41,G44)</f>
        <v>98</v>
      </c>
      <c r="H47" s="50">
        <f t="shared" si="35"/>
        <v>90</v>
      </c>
      <c r="I47" s="50">
        <f t="shared" si="35"/>
        <v>105</v>
      </c>
      <c r="J47" s="50">
        <f t="shared" si="35"/>
        <v>68</v>
      </c>
      <c r="K47" s="50">
        <f t="shared" si="35"/>
        <v>120</v>
      </c>
      <c r="L47" s="50">
        <f t="shared" si="35"/>
        <v>75</v>
      </c>
      <c r="M47" s="50">
        <f t="shared" si="35"/>
        <v>98</v>
      </c>
      <c r="N47" s="50">
        <f t="shared" si="35"/>
        <v>90</v>
      </c>
      <c r="O47" s="50">
        <f t="shared" si="35"/>
        <v>105</v>
      </c>
      <c r="P47" s="50">
        <f t="shared" si="35"/>
        <v>68</v>
      </c>
      <c r="Q47" s="50">
        <f t="shared" si="35"/>
        <v>120</v>
      </c>
      <c r="R47" s="13">
        <f t="shared" si="0"/>
        <v>1112</v>
      </c>
      <c r="U47" s="65" t="s">
        <v>117</v>
      </c>
      <c r="V47" s="66">
        <f>F28</f>
        <v>1</v>
      </c>
      <c r="W47" s="66">
        <f t="shared" si="32"/>
        <v>3</v>
      </c>
      <c r="X47" s="66">
        <f t="shared" si="32"/>
        <v>4</v>
      </c>
      <c r="Y47" s="66">
        <f t="shared" si="32"/>
        <v>5</v>
      </c>
      <c r="Z47" s="66">
        <f t="shared" si="32"/>
        <v>7</v>
      </c>
      <c r="AA47" s="66">
        <f t="shared" si="32"/>
        <v>8</v>
      </c>
      <c r="AB47" s="66">
        <f t="shared" si="32"/>
        <v>9</v>
      </c>
      <c r="AC47" s="66">
        <f t="shared" si="32"/>
        <v>11</v>
      </c>
      <c r="AD47" s="66">
        <f t="shared" si="32"/>
        <v>12</v>
      </c>
      <c r="AE47" s="66">
        <f t="shared" si="32"/>
        <v>13</v>
      </c>
      <c r="AF47" s="66">
        <f t="shared" si="32"/>
        <v>15</v>
      </c>
      <c r="AG47" s="66">
        <f t="shared" si="32"/>
        <v>16</v>
      </c>
      <c r="AI47" s="65" t="s">
        <v>117</v>
      </c>
      <c r="AJ47" s="66">
        <f>F60</f>
        <v>38</v>
      </c>
      <c r="AK47" s="66">
        <f t="shared" si="33"/>
        <v>114</v>
      </c>
      <c r="AL47" s="66">
        <f t="shared" si="33"/>
        <v>152</v>
      </c>
      <c r="AM47" s="66">
        <f t="shared" si="33"/>
        <v>190</v>
      </c>
      <c r="AN47" s="66">
        <f t="shared" si="33"/>
        <v>266</v>
      </c>
      <c r="AO47" s="66">
        <f t="shared" si="33"/>
        <v>304</v>
      </c>
      <c r="AP47" s="66">
        <f t="shared" si="33"/>
        <v>342</v>
      </c>
      <c r="AQ47" s="66">
        <f t="shared" si="33"/>
        <v>418</v>
      </c>
      <c r="AR47" s="66">
        <f t="shared" si="33"/>
        <v>456</v>
      </c>
      <c r="AS47" s="66">
        <f t="shared" si="33"/>
        <v>494</v>
      </c>
      <c r="AT47" s="66">
        <f t="shared" si="33"/>
        <v>570</v>
      </c>
      <c r="AU47" s="66">
        <f t="shared" si="33"/>
        <v>608</v>
      </c>
      <c r="AW47" s="65" t="s">
        <v>117</v>
      </c>
      <c r="AX47" s="66">
        <f>F75</f>
        <v>3.4545454545454546</v>
      </c>
      <c r="AY47" s="66">
        <f t="shared" si="34"/>
        <v>10.363636363636363</v>
      </c>
      <c r="AZ47" s="66">
        <f t="shared" si="34"/>
        <v>13.818181818181818</v>
      </c>
      <c r="BA47" s="66">
        <f t="shared" si="34"/>
        <v>17.272727272727273</v>
      </c>
      <c r="BB47" s="66">
        <f t="shared" si="34"/>
        <v>24.181818181818183</v>
      </c>
      <c r="BC47" s="66">
        <f t="shared" si="34"/>
        <v>27.636363636363637</v>
      </c>
      <c r="BD47" s="66">
        <f t="shared" si="34"/>
        <v>31.09090909090909</v>
      </c>
      <c r="BE47" s="66">
        <f t="shared" si="34"/>
        <v>38</v>
      </c>
      <c r="BF47" s="66">
        <f t="shared" si="34"/>
        <v>41.454545454545453</v>
      </c>
      <c r="BG47" s="66">
        <f t="shared" si="34"/>
        <v>44.909090909090907</v>
      </c>
      <c r="BH47" s="66">
        <f t="shared" si="34"/>
        <v>51.818181818181813</v>
      </c>
      <c r="BI47" s="66">
        <f t="shared" si="34"/>
        <v>55.272727272727266</v>
      </c>
    </row>
    <row r="48" spans="1:61" ht="30" customHeight="1" x14ac:dyDescent="0.4">
      <c r="A48" s="230"/>
      <c r="B48" s="233"/>
      <c r="C48" s="226" t="s">
        <v>60</v>
      </c>
      <c r="D48" s="227"/>
      <c r="E48" s="228"/>
      <c r="F48" s="50">
        <f>SUM(F46,F47)</f>
        <v>485</v>
      </c>
      <c r="G48" s="50">
        <f t="shared" ref="G48" si="36">SUM(G46,G47)</f>
        <v>758</v>
      </c>
      <c r="H48" s="50">
        <f t="shared" ref="H48" si="37">SUM(H46,H47)</f>
        <v>390</v>
      </c>
      <c r="I48" s="50">
        <f t="shared" ref="I48" si="38">SUM(I46,I47)</f>
        <v>765</v>
      </c>
      <c r="J48" s="50">
        <f t="shared" ref="J48" si="39">SUM(J46,J47)</f>
        <v>478</v>
      </c>
      <c r="K48" s="50">
        <f t="shared" ref="K48" si="40">SUM(K46,K47)</f>
        <v>950</v>
      </c>
      <c r="L48" s="50">
        <f t="shared" ref="L48" si="41">SUM(L46,L47)</f>
        <v>485</v>
      </c>
      <c r="M48" s="50">
        <f t="shared" ref="M48" si="42">SUM(M46,M47)</f>
        <v>758</v>
      </c>
      <c r="N48" s="50">
        <f t="shared" ref="N48" si="43">SUM(N46,N47)</f>
        <v>390</v>
      </c>
      <c r="O48" s="50">
        <f t="shared" ref="O48" si="44">SUM(O46,O47)</f>
        <v>765</v>
      </c>
      <c r="P48" s="50">
        <f t="shared" ref="P48" si="45">SUM(P46,P47)</f>
        <v>478</v>
      </c>
      <c r="Q48" s="50">
        <f t="shared" ref="Q48" si="46">SUM(Q46,Q47)</f>
        <v>950</v>
      </c>
      <c r="R48" s="13">
        <f t="shared" si="0"/>
        <v>7652</v>
      </c>
      <c r="U48" s="65" t="s">
        <v>69</v>
      </c>
      <c r="V48" s="66">
        <f>F29</f>
        <v>3</v>
      </c>
      <c r="W48" s="66">
        <f t="shared" si="32"/>
        <v>7</v>
      </c>
      <c r="X48" s="66">
        <f t="shared" si="32"/>
        <v>11</v>
      </c>
      <c r="Y48" s="66">
        <f t="shared" si="32"/>
        <v>14</v>
      </c>
      <c r="Z48" s="66">
        <f t="shared" si="32"/>
        <v>18</v>
      </c>
      <c r="AA48" s="66">
        <f t="shared" si="32"/>
        <v>22</v>
      </c>
      <c r="AB48" s="66">
        <f t="shared" si="32"/>
        <v>25</v>
      </c>
      <c r="AC48" s="66">
        <f t="shared" si="32"/>
        <v>29</v>
      </c>
      <c r="AD48" s="66">
        <f t="shared" si="32"/>
        <v>33</v>
      </c>
      <c r="AE48" s="66">
        <f t="shared" si="32"/>
        <v>36</v>
      </c>
      <c r="AF48" s="66">
        <f t="shared" si="32"/>
        <v>40</v>
      </c>
      <c r="AG48" s="66">
        <f t="shared" si="32"/>
        <v>44</v>
      </c>
      <c r="AI48" s="65" t="s">
        <v>69</v>
      </c>
      <c r="AJ48" s="66">
        <f>F61</f>
        <v>204</v>
      </c>
      <c r="AK48" s="66">
        <f t="shared" si="33"/>
        <v>446</v>
      </c>
      <c r="AL48" s="66">
        <f t="shared" si="33"/>
        <v>733</v>
      </c>
      <c r="AM48" s="66">
        <f t="shared" si="33"/>
        <v>937</v>
      </c>
      <c r="AN48" s="66">
        <f t="shared" si="33"/>
        <v>1179</v>
      </c>
      <c r="AO48" s="66">
        <f t="shared" si="33"/>
        <v>1466</v>
      </c>
      <c r="AP48" s="66">
        <f t="shared" si="33"/>
        <v>1670</v>
      </c>
      <c r="AQ48" s="66">
        <f t="shared" si="33"/>
        <v>1912</v>
      </c>
      <c r="AR48" s="66">
        <f t="shared" si="33"/>
        <v>2199</v>
      </c>
      <c r="AS48" s="66">
        <f t="shared" si="33"/>
        <v>2403</v>
      </c>
      <c r="AT48" s="66">
        <f t="shared" si="33"/>
        <v>2645</v>
      </c>
      <c r="AU48" s="66">
        <f t="shared" si="33"/>
        <v>2932</v>
      </c>
      <c r="AW48" s="65" t="s">
        <v>69</v>
      </c>
      <c r="AX48" s="66">
        <f>F76</f>
        <v>18.545454545454547</v>
      </c>
      <c r="AY48" s="66">
        <f t="shared" si="34"/>
        <v>40.545454545454547</v>
      </c>
      <c r="AZ48" s="66">
        <f t="shared" si="34"/>
        <v>66.63636363636364</v>
      </c>
      <c r="BA48" s="66">
        <f t="shared" si="34"/>
        <v>85.181818181818187</v>
      </c>
      <c r="BB48" s="66">
        <f t="shared" si="34"/>
        <v>107.18181818181819</v>
      </c>
      <c r="BC48" s="66">
        <f t="shared" si="34"/>
        <v>133.27272727272728</v>
      </c>
      <c r="BD48" s="66">
        <f t="shared" si="34"/>
        <v>151.81818181818181</v>
      </c>
      <c r="BE48" s="66">
        <f t="shared" si="34"/>
        <v>173.81818181818181</v>
      </c>
      <c r="BF48" s="66">
        <f t="shared" si="34"/>
        <v>199.90909090909091</v>
      </c>
      <c r="BG48" s="66">
        <f t="shared" si="34"/>
        <v>218.45454545454544</v>
      </c>
      <c r="BH48" s="66">
        <f t="shared" si="34"/>
        <v>240.45454545454544</v>
      </c>
      <c r="BI48" s="66">
        <f t="shared" si="34"/>
        <v>266.5454545454545</v>
      </c>
    </row>
    <row r="49" spans="1:61" ht="30" customHeight="1" thickBot="1" x14ac:dyDescent="0.45">
      <c r="A49" s="244"/>
      <c r="B49" s="249" t="s">
        <v>137</v>
      </c>
      <c r="C49" s="250"/>
      <c r="D49" s="250"/>
      <c r="E49" s="251"/>
      <c r="F49" s="93">
        <v>200</v>
      </c>
      <c r="G49" s="93">
        <v>200</v>
      </c>
      <c r="H49" s="93">
        <v>200</v>
      </c>
      <c r="I49" s="93">
        <v>200</v>
      </c>
      <c r="J49" s="93">
        <v>200</v>
      </c>
      <c r="K49" s="93">
        <v>200</v>
      </c>
      <c r="L49" s="93">
        <v>200</v>
      </c>
      <c r="M49" s="93">
        <v>200</v>
      </c>
      <c r="N49" s="93">
        <v>200</v>
      </c>
      <c r="O49" s="93">
        <v>200</v>
      </c>
      <c r="P49" s="93">
        <v>200</v>
      </c>
      <c r="Q49" s="93">
        <v>200</v>
      </c>
      <c r="R49" s="114">
        <f t="shared" si="0"/>
        <v>2400</v>
      </c>
      <c r="U49" s="65" t="s">
        <v>95</v>
      </c>
      <c r="V49" s="65">
        <v>1</v>
      </c>
      <c r="W49" s="65">
        <v>1</v>
      </c>
      <c r="X49" s="65">
        <v>1</v>
      </c>
      <c r="Y49" s="65">
        <v>1</v>
      </c>
      <c r="Z49" s="65">
        <v>1</v>
      </c>
      <c r="AA49" s="65">
        <v>1</v>
      </c>
      <c r="AB49" s="65">
        <v>1</v>
      </c>
      <c r="AC49" s="65">
        <v>1</v>
      </c>
      <c r="AD49" s="65">
        <v>1</v>
      </c>
      <c r="AE49" s="65">
        <v>1</v>
      </c>
      <c r="AF49" s="65">
        <v>1</v>
      </c>
      <c r="AG49" s="65">
        <v>1</v>
      </c>
      <c r="AI49" s="65" t="s">
        <v>95</v>
      </c>
      <c r="AJ49" s="65">
        <v>1</v>
      </c>
      <c r="AK49" s="65">
        <v>1</v>
      </c>
      <c r="AL49" s="65">
        <v>1</v>
      </c>
      <c r="AM49" s="65">
        <v>1</v>
      </c>
      <c r="AN49" s="65">
        <v>1</v>
      </c>
      <c r="AO49" s="65">
        <v>1</v>
      </c>
      <c r="AP49" s="65">
        <v>1</v>
      </c>
      <c r="AQ49" s="65">
        <v>1</v>
      </c>
      <c r="AR49" s="65">
        <v>1</v>
      </c>
      <c r="AS49" s="65">
        <v>1</v>
      </c>
      <c r="AT49" s="65">
        <v>1</v>
      </c>
      <c r="AU49" s="65">
        <v>1</v>
      </c>
      <c r="AW49" s="65" t="s">
        <v>95</v>
      </c>
      <c r="AX49" s="65">
        <v>1</v>
      </c>
      <c r="AY49" s="65">
        <v>1</v>
      </c>
      <c r="AZ49" s="65">
        <v>1</v>
      </c>
      <c r="BA49" s="65">
        <v>1</v>
      </c>
      <c r="BB49" s="65">
        <v>1</v>
      </c>
      <c r="BC49" s="65">
        <v>1</v>
      </c>
      <c r="BD49" s="65">
        <v>1</v>
      </c>
      <c r="BE49" s="65">
        <v>1</v>
      </c>
      <c r="BF49" s="65">
        <v>1</v>
      </c>
      <c r="BG49" s="65">
        <v>1</v>
      </c>
      <c r="BH49" s="65">
        <v>1</v>
      </c>
      <c r="BI49" s="65">
        <v>1</v>
      </c>
    </row>
    <row r="50" spans="1:61" ht="30" customHeight="1" outlineLevel="1" thickTop="1" x14ac:dyDescent="0.4">
      <c r="A50" s="243" t="s">
        <v>140</v>
      </c>
      <c r="B50" s="245" t="s">
        <v>134</v>
      </c>
      <c r="C50" s="246" t="s">
        <v>114</v>
      </c>
      <c r="D50" s="247"/>
      <c r="E50" s="248"/>
      <c r="F50" s="113">
        <f>ROUNDDOWN(IF($C$5=0,0,IF(IF($C$5&gt;=500,$C$5*$N$5,$C$5*$N$6+20)&gt;200,200*F18,IF($C$5&gt;=500,$C$5*$N$5,$C$5*$N$6+20)*F18)),0)</f>
        <v>0</v>
      </c>
      <c r="G50" s="113">
        <f t="shared" ref="G50:Q50" si="47">ROUNDDOWN(IF($C$5=0,0,IF(IF($C$5&gt;=500,$C$5*$N$5,$C$5*$N$6+20)&gt;200,200*G18,IF($C$5&gt;=500,$C$5*$N$5,$C$5*$N$6+20)*G18)),0)</f>
        <v>120</v>
      </c>
      <c r="H50" s="113">
        <f t="shared" si="47"/>
        <v>0</v>
      </c>
      <c r="I50" s="113">
        <f t="shared" si="47"/>
        <v>120</v>
      </c>
      <c r="J50" s="113">
        <f t="shared" si="47"/>
        <v>0</v>
      </c>
      <c r="K50" s="113">
        <f t="shared" si="47"/>
        <v>120</v>
      </c>
      <c r="L50" s="113">
        <f t="shared" si="47"/>
        <v>0</v>
      </c>
      <c r="M50" s="113">
        <f t="shared" si="47"/>
        <v>120</v>
      </c>
      <c r="N50" s="113">
        <f t="shared" si="47"/>
        <v>0</v>
      </c>
      <c r="O50" s="113">
        <f t="shared" si="47"/>
        <v>120</v>
      </c>
      <c r="P50" s="113">
        <f t="shared" si="47"/>
        <v>0</v>
      </c>
      <c r="Q50" s="113">
        <f t="shared" si="47"/>
        <v>120</v>
      </c>
      <c r="R50" s="57">
        <f t="shared" si="0"/>
        <v>720</v>
      </c>
    </row>
    <row r="51" spans="1:61" ht="30" customHeight="1" outlineLevel="1" x14ac:dyDescent="0.4">
      <c r="A51" s="230"/>
      <c r="B51" s="237"/>
      <c r="C51" s="226" t="s">
        <v>115</v>
      </c>
      <c r="D51" s="227"/>
      <c r="E51" s="228"/>
      <c r="F51" s="113">
        <f>ROUNDDOWN(IF($C$6=0,0,IF(IF($C$6&gt;=500,$C$6*$N$5,$C$6*$N$6+20)&gt;200,200*F19,IF($C$6&gt;=500,$C$6*$N$5,$C$6*$N$6+20)*F19)),0)</f>
        <v>70</v>
      </c>
      <c r="G51" s="113">
        <f t="shared" ref="G51:Q51" si="48">ROUNDDOWN(IF($C$6=0,0,IF(IF($C$6&gt;=500,$C$6*$N$5,$C$6*$N$6+20)&gt;200,200*G19,IF($C$6&gt;=500,$C$6*$N$5,$C$6*$N$6+20)*G19)),0)</f>
        <v>140</v>
      </c>
      <c r="H51" s="113">
        <f t="shared" si="48"/>
        <v>70</v>
      </c>
      <c r="I51" s="113">
        <f t="shared" si="48"/>
        <v>140</v>
      </c>
      <c r="J51" s="113">
        <f t="shared" si="48"/>
        <v>70</v>
      </c>
      <c r="K51" s="113">
        <f t="shared" si="48"/>
        <v>140</v>
      </c>
      <c r="L51" s="113">
        <f t="shared" si="48"/>
        <v>70</v>
      </c>
      <c r="M51" s="113">
        <f t="shared" si="48"/>
        <v>140</v>
      </c>
      <c r="N51" s="113">
        <f t="shared" si="48"/>
        <v>70</v>
      </c>
      <c r="O51" s="113">
        <f t="shared" si="48"/>
        <v>140</v>
      </c>
      <c r="P51" s="113">
        <f t="shared" si="48"/>
        <v>70</v>
      </c>
      <c r="Q51" s="113">
        <f t="shared" si="48"/>
        <v>140</v>
      </c>
      <c r="R51" s="13">
        <f t="shared" si="0"/>
        <v>1260</v>
      </c>
    </row>
    <row r="52" spans="1:61" ht="30" customHeight="1" outlineLevel="1" x14ac:dyDescent="0.4">
      <c r="A52" s="230"/>
      <c r="B52" s="238"/>
      <c r="C52" s="226" t="s">
        <v>60</v>
      </c>
      <c r="D52" s="227"/>
      <c r="E52" s="228"/>
      <c r="F52" s="85">
        <f>SUM(F50,F51)</f>
        <v>70</v>
      </c>
      <c r="G52" s="85">
        <f t="shared" ref="G52:Q52" si="49">SUM(G50,G51)</f>
        <v>260</v>
      </c>
      <c r="H52" s="85">
        <f t="shared" si="49"/>
        <v>70</v>
      </c>
      <c r="I52" s="85">
        <f t="shared" si="49"/>
        <v>260</v>
      </c>
      <c r="J52" s="85">
        <f t="shared" si="49"/>
        <v>70</v>
      </c>
      <c r="K52" s="85">
        <f t="shared" si="49"/>
        <v>260</v>
      </c>
      <c r="L52" s="85">
        <f t="shared" si="49"/>
        <v>70</v>
      </c>
      <c r="M52" s="85">
        <f t="shared" si="49"/>
        <v>260</v>
      </c>
      <c r="N52" s="85">
        <f t="shared" si="49"/>
        <v>70</v>
      </c>
      <c r="O52" s="85">
        <f t="shared" si="49"/>
        <v>260</v>
      </c>
      <c r="P52" s="85">
        <f t="shared" si="49"/>
        <v>70</v>
      </c>
      <c r="Q52" s="85">
        <f t="shared" si="49"/>
        <v>260</v>
      </c>
      <c r="R52" s="86">
        <f t="shared" si="0"/>
        <v>1980</v>
      </c>
    </row>
    <row r="53" spans="1:61" ht="30" customHeight="1" outlineLevel="1" x14ac:dyDescent="0.4">
      <c r="A53" s="230"/>
      <c r="B53" s="236" t="s">
        <v>135</v>
      </c>
      <c r="C53" s="226" t="s">
        <v>114</v>
      </c>
      <c r="D53" s="227"/>
      <c r="E53" s="228"/>
      <c r="F53" s="113">
        <f>ROUNDDOWN(IF($C$7=0,0,IF(IF($C$7&gt;=500,$C$7*$N$5,$C$7*$N$6+20)&gt;200,200*F21,IF($C$7&gt;=500,$C$7*$N$5,$C$7*$N$6+20)*F21)),0)</f>
        <v>96</v>
      </c>
      <c r="G53" s="113">
        <f t="shared" ref="G53:Q53" si="50">ROUNDDOWN(IF($C$7=0,0,IF(IF($C$7&gt;=500,$C$7*$N$5,$C$7*$N$6+20)&gt;200,200*G21,IF($C$7&gt;=500,$C$7*$N$5,$C$7*$N$6+20)*G21)),0)</f>
        <v>96</v>
      </c>
      <c r="H53" s="113">
        <f t="shared" si="50"/>
        <v>0</v>
      </c>
      <c r="I53" s="113">
        <f t="shared" si="50"/>
        <v>96</v>
      </c>
      <c r="J53" s="113">
        <f t="shared" si="50"/>
        <v>96</v>
      </c>
      <c r="K53" s="113">
        <f t="shared" si="50"/>
        <v>0</v>
      </c>
      <c r="L53" s="113">
        <f t="shared" si="50"/>
        <v>96</v>
      </c>
      <c r="M53" s="113">
        <f t="shared" si="50"/>
        <v>96</v>
      </c>
      <c r="N53" s="113">
        <f t="shared" si="50"/>
        <v>0</v>
      </c>
      <c r="O53" s="113">
        <f t="shared" si="50"/>
        <v>96</v>
      </c>
      <c r="P53" s="113">
        <f t="shared" si="50"/>
        <v>96</v>
      </c>
      <c r="Q53" s="113">
        <f t="shared" si="50"/>
        <v>0</v>
      </c>
      <c r="R53" s="13">
        <f t="shared" si="0"/>
        <v>768</v>
      </c>
    </row>
    <row r="54" spans="1:61" ht="30" customHeight="1" outlineLevel="1" x14ac:dyDescent="0.4">
      <c r="A54" s="230"/>
      <c r="B54" s="237"/>
      <c r="C54" s="226" t="s">
        <v>115</v>
      </c>
      <c r="D54" s="227"/>
      <c r="E54" s="228"/>
      <c r="F54" s="113">
        <f>ROUNDDOWN(IF($C$8=0,0,IF(IF($C$8&gt;=500,$C$8*$N$5,$C$8*$N$6+20)&gt;200,200*F22,IF($C$7&gt;=500,$C$8*$N$5,$C$8*$N$6+20)*F22)),0)</f>
        <v>80</v>
      </c>
      <c r="G54" s="113">
        <f t="shared" ref="G54:Q54" si="51">ROUNDDOWN(IF($C$8=0,0,IF(IF($C$8&gt;=500,$C$8*$N$5,$C$8*$N$6+20)&gt;200,200*G22,IF($C$7&gt;=500,$C$8*$N$5,$C$8*$N$6+20)*G22)),0)</f>
        <v>40</v>
      </c>
      <c r="H54" s="113">
        <f t="shared" si="51"/>
        <v>40</v>
      </c>
      <c r="I54" s="113">
        <f t="shared" si="51"/>
        <v>80</v>
      </c>
      <c r="J54" s="113">
        <f t="shared" si="51"/>
        <v>40</v>
      </c>
      <c r="K54" s="113">
        <f t="shared" si="51"/>
        <v>40</v>
      </c>
      <c r="L54" s="113">
        <f t="shared" si="51"/>
        <v>80</v>
      </c>
      <c r="M54" s="113">
        <f t="shared" si="51"/>
        <v>40</v>
      </c>
      <c r="N54" s="113">
        <f t="shared" si="51"/>
        <v>40</v>
      </c>
      <c r="O54" s="113">
        <f t="shared" si="51"/>
        <v>80</v>
      </c>
      <c r="P54" s="113">
        <f t="shared" si="51"/>
        <v>40</v>
      </c>
      <c r="Q54" s="113">
        <f t="shared" si="51"/>
        <v>40</v>
      </c>
      <c r="R54" s="13">
        <f t="shared" si="0"/>
        <v>640</v>
      </c>
    </row>
    <row r="55" spans="1:61" ht="30" customHeight="1" outlineLevel="1" x14ac:dyDescent="0.4">
      <c r="A55" s="230"/>
      <c r="B55" s="238"/>
      <c r="C55" s="226" t="s">
        <v>60</v>
      </c>
      <c r="D55" s="227"/>
      <c r="E55" s="228"/>
      <c r="F55" s="85">
        <f>SUM(F53,F54)</f>
        <v>176</v>
      </c>
      <c r="G55" s="85">
        <f t="shared" ref="G55:Q55" si="52">SUM(G53,G54)</f>
        <v>136</v>
      </c>
      <c r="H55" s="85">
        <f t="shared" si="52"/>
        <v>40</v>
      </c>
      <c r="I55" s="85">
        <f t="shared" si="52"/>
        <v>176</v>
      </c>
      <c r="J55" s="85">
        <f t="shared" si="52"/>
        <v>136</v>
      </c>
      <c r="K55" s="85">
        <f t="shared" si="52"/>
        <v>40</v>
      </c>
      <c r="L55" s="85">
        <f t="shared" si="52"/>
        <v>176</v>
      </c>
      <c r="M55" s="85">
        <f t="shared" si="52"/>
        <v>136</v>
      </c>
      <c r="N55" s="85">
        <f t="shared" si="52"/>
        <v>40</v>
      </c>
      <c r="O55" s="85">
        <f t="shared" si="52"/>
        <v>176</v>
      </c>
      <c r="P55" s="85">
        <f t="shared" si="52"/>
        <v>136</v>
      </c>
      <c r="Q55" s="85">
        <f t="shared" si="52"/>
        <v>40</v>
      </c>
      <c r="R55" s="86">
        <f t="shared" si="0"/>
        <v>1408</v>
      </c>
    </row>
    <row r="56" spans="1:61" ht="30" customHeight="1" outlineLevel="1" x14ac:dyDescent="0.4">
      <c r="A56" s="230"/>
      <c r="B56" s="236" t="s">
        <v>136</v>
      </c>
      <c r="C56" s="226" t="s">
        <v>114</v>
      </c>
      <c r="D56" s="227"/>
      <c r="E56" s="228"/>
      <c r="F56" s="113">
        <f>ROUNDDOWN(IF($C$9=0,0,IF(IF($C$9&gt;=500,$C$9*$N$5,$C$9*$N$6+20)&gt;200,200*F24,IF($C$9&gt;=500,$C$9*$N$5,$C$9*$N$6+20)*F24)),0)</f>
        <v>0</v>
      </c>
      <c r="G56" s="113">
        <f t="shared" ref="G56:Q56" si="53">ROUNDDOWN(IF($C$9=0,0,IF(IF($C$9&gt;=500,$C$9*$N$5,$C$9*$N$6+20)&gt;200,200*G24,IF($C$9&gt;=500,$C$9*$N$5,$C$9*$N$6+20)*G24)),0)</f>
        <v>0</v>
      </c>
      <c r="H56" s="113">
        <f t="shared" si="53"/>
        <v>0</v>
      </c>
      <c r="I56" s="113">
        <f t="shared" si="53"/>
        <v>0</v>
      </c>
      <c r="J56" s="113">
        <f t="shared" si="53"/>
        <v>0</v>
      </c>
      <c r="K56" s="113">
        <f t="shared" si="53"/>
        <v>128</v>
      </c>
      <c r="L56" s="113">
        <f t="shared" si="53"/>
        <v>0</v>
      </c>
      <c r="M56" s="113">
        <f t="shared" si="53"/>
        <v>0</v>
      </c>
      <c r="N56" s="113">
        <f t="shared" si="53"/>
        <v>0</v>
      </c>
      <c r="O56" s="113">
        <f t="shared" si="53"/>
        <v>0</v>
      </c>
      <c r="P56" s="113">
        <f t="shared" si="53"/>
        <v>0</v>
      </c>
      <c r="Q56" s="113">
        <f t="shared" si="53"/>
        <v>128</v>
      </c>
      <c r="R56" s="13">
        <f t="shared" si="0"/>
        <v>256</v>
      </c>
    </row>
    <row r="57" spans="1:61" ht="30" customHeight="1" outlineLevel="1" x14ac:dyDescent="0.4">
      <c r="A57" s="230"/>
      <c r="B57" s="237"/>
      <c r="C57" s="226" t="s">
        <v>115</v>
      </c>
      <c r="D57" s="227"/>
      <c r="E57" s="228"/>
      <c r="F57" s="113">
        <f>ROUNDDOWN(IF($C$10=0,0,IF(IF($C$9&gt;=500,$C$10*$N$5,$C$10*$N$6+20)&gt;200,200*F25,IF($C$10&gt;=500,$C$10*$N$5,$C$10*$N$6+20)*F25)),0)</f>
        <v>0</v>
      </c>
      <c r="G57" s="113">
        <f t="shared" ref="G57:Q57" si="54">ROUNDDOWN(IF($C$10=0,0,IF(IF($C$9&gt;=500,$C$10*$N$5,$C$10*$N$6+20)&gt;200,200*G25,IF($C$10&gt;=500,$C$10*$N$5,$C$10*$N$6+20)*G25)),0)</f>
        <v>0</v>
      </c>
      <c r="H57" s="113">
        <f t="shared" si="54"/>
        <v>74</v>
      </c>
      <c r="I57" s="113">
        <f t="shared" si="54"/>
        <v>0</v>
      </c>
      <c r="J57" s="113">
        <f t="shared" si="54"/>
        <v>0</v>
      </c>
      <c r="K57" s="113">
        <f t="shared" si="54"/>
        <v>74</v>
      </c>
      <c r="L57" s="113">
        <f t="shared" si="54"/>
        <v>0</v>
      </c>
      <c r="M57" s="113">
        <f t="shared" si="54"/>
        <v>0</v>
      </c>
      <c r="N57" s="113">
        <f t="shared" si="54"/>
        <v>74</v>
      </c>
      <c r="O57" s="113">
        <f t="shared" si="54"/>
        <v>0</v>
      </c>
      <c r="P57" s="113">
        <f t="shared" si="54"/>
        <v>0</v>
      </c>
      <c r="Q57" s="113">
        <f t="shared" si="54"/>
        <v>74</v>
      </c>
      <c r="R57" s="13">
        <f t="shared" si="0"/>
        <v>296</v>
      </c>
    </row>
    <row r="58" spans="1:61" ht="30" customHeight="1" outlineLevel="1" x14ac:dyDescent="0.4">
      <c r="A58" s="230"/>
      <c r="B58" s="238"/>
      <c r="C58" s="226" t="s">
        <v>60</v>
      </c>
      <c r="D58" s="227"/>
      <c r="E58" s="228"/>
      <c r="F58" s="85">
        <f>SUM(F56,F57)</f>
        <v>0</v>
      </c>
      <c r="G58" s="85">
        <f t="shared" ref="G58:Q58" si="55">SUM(G56,G57)</f>
        <v>0</v>
      </c>
      <c r="H58" s="85">
        <f t="shared" si="55"/>
        <v>74</v>
      </c>
      <c r="I58" s="85">
        <f t="shared" si="55"/>
        <v>0</v>
      </c>
      <c r="J58" s="85">
        <f t="shared" si="55"/>
        <v>0</v>
      </c>
      <c r="K58" s="85">
        <f t="shared" si="55"/>
        <v>202</v>
      </c>
      <c r="L58" s="85">
        <f t="shared" si="55"/>
        <v>0</v>
      </c>
      <c r="M58" s="85">
        <f t="shared" si="55"/>
        <v>0</v>
      </c>
      <c r="N58" s="85">
        <f t="shared" si="55"/>
        <v>74</v>
      </c>
      <c r="O58" s="85">
        <f t="shared" si="55"/>
        <v>0</v>
      </c>
      <c r="P58" s="85">
        <f t="shared" si="55"/>
        <v>0</v>
      </c>
      <c r="Q58" s="85">
        <f t="shared" si="55"/>
        <v>202</v>
      </c>
      <c r="R58" s="86">
        <f t="shared" si="0"/>
        <v>552</v>
      </c>
    </row>
    <row r="59" spans="1:61" ht="30" customHeight="1" outlineLevel="1" x14ac:dyDescent="0.4">
      <c r="A59" s="230"/>
      <c r="B59" s="236" t="s">
        <v>186</v>
      </c>
      <c r="C59" s="226" t="s">
        <v>114</v>
      </c>
      <c r="D59" s="227"/>
      <c r="E59" s="228"/>
      <c r="F59" s="113">
        <f>ROUNDDOWN(IF($C$11=0,0,IF(IF($C$11&gt;=500,$C$11*$N$5,$C$11*$N$6+20)&gt;100,100*F27,IF($C$11&gt;=500,$C$11*$N$5,$C$11*$N$6+20)*F27)),0)</f>
        <v>166</v>
      </c>
      <c r="G59" s="113">
        <f t="shared" ref="G59:Q59" si="56">ROUNDDOWN(IF($C$11=0,0,IF(IF($C$11&gt;=500,$C$11*$N$5,$C$11*$N$6+20)&gt;100,100*G27,IF($C$11&gt;=500,$C$11*$N$5,$C$11*$N$6+20)*G27)),0)</f>
        <v>166</v>
      </c>
      <c r="H59" s="113">
        <f t="shared" si="56"/>
        <v>249</v>
      </c>
      <c r="I59" s="113">
        <f t="shared" si="56"/>
        <v>166</v>
      </c>
      <c r="J59" s="113">
        <f t="shared" si="56"/>
        <v>166</v>
      </c>
      <c r="K59" s="113">
        <f t="shared" si="56"/>
        <v>249</v>
      </c>
      <c r="L59" s="113">
        <f t="shared" si="56"/>
        <v>166</v>
      </c>
      <c r="M59" s="113">
        <f t="shared" si="56"/>
        <v>166</v>
      </c>
      <c r="N59" s="113">
        <f t="shared" si="56"/>
        <v>249</v>
      </c>
      <c r="O59" s="113">
        <f t="shared" si="56"/>
        <v>166</v>
      </c>
      <c r="P59" s="113">
        <f t="shared" si="56"/>
        <v>166</v>
      </c>
      <c r="Q59" s="113">
        <f t="shared" si="56"/>
        <v>249</v>
      </c>
      <c r="R59" s="13">
        <f t="shared" si="0"/>
        <v>2324</v>
      </c>
    </row>
    <row r="60" spans="1:61" ht="30" customHeight="1" outlineLevel="1" x14ac:dyDescent="0.4">
      <c r="A60" s="230"/>
      <c r="B60" s="237"/>
      <c r="C60" s="226" t="s">
        <v>115</v>
      </c>
      <c r="D60" s="227"/>
      <c r="E60" s="228"/>
      <c r="F60" s="113">
        <f>ROUNDDOWN(IF($C$12=0,0,IF(IF($C$12&gt;=500,$C$12*$N$5,$C$12*$N$6+20)&gt;100,100*F28,IF($C$12&gt;=500,$C$12*$N$5,$C$12*$N$6+20)*F28)),0)</f>
        <v>38</v>
      </c>
      <c r="G60" s="113">
        <f t="shared" ref="G60:Q60" si="57">ROUNDDOWN(IF($C$12=0,0,IF(IF($C$12&gt;=500,$C$12*$N$5,$C$12*$N$6+20)&gt;100,100*G28,IF($C$12&gt;=500,$C$12*$N$5,$C$12*$N$6+20)*G28)),0)</f>
        <v>76</v>
      </c>
      <c r="H60" s="113">
        <f t="shared" si="57"/>
        <v>38</v>
      </c>
      <c r="I60" s="113">
        <f t="shared" si="57"/>
        <v>38</v>
      </c>
      <c r="J60" s="113">
        <f t="shared" si="57"/>
        <v>76</v>
      </c>
      <c r="K60" s="113">
        <f t="shared" si="57"/>
        <v>38</v>
      </c>
      <c r="L60" s="113">
        <f t="shared" si="57"/>
        <v>38</v>
      </c>
      <c r="M60" s="113">
        <f t="shared" si="57"/>
        <v>76</v>
      </c>
      <c r="N60" s="113">
        <f t="shared" si="57"/>
        <v>38</v>
      </c>
      <c r="O60" s="113">
        <f t="shared" si="57"/>
        <v>38</v>
      </c>
      <c r="P60" s="113">
        <f t="shared" si="57"/>
        <v>76</v>
      </c>
      <c r="Q60" s="113">
        <f t="shared" si="57"/>
        <v>38</v>
      </c>
      <c r="R60" s="13">
        <f t="shared" si="0"/>
        <v>608</v>
      </c>
    </row>
    <row r="61" spans="1:61" ht="30" customHeight="1" outlineLevel="1" x14ac:dyDescent="0.4">
      <c r="A61" s="230"/>
      <c r="B61" s="237"/>
      <c r="C61" s="252" t="s">
        <v>60</v>
      </c>
      <c r="D61" s="253"/>
      <c r="E61" s="254"/>
      <c r="F61" s="85">
        <f>SUM(F59,F60)</f>
        <v>204</v>
      </c>
      <c r="G61" s="85">
        <f t="shared" ref="G61:Q61" si="58">SUM(G59,G60)</f>
        <v>242</v>
      </c>
      <c r="H61" s="85">
        <f t="shared" si="58"/>
        <v>287</v>
      </c>
      <c r="I61" s="85">
        <f t="shared" si="58"/>
        <v>204</v>
      </c>
      <c r="J61" s="85">
        <f t="shared" si="58"/>
        <v>242</v>
      </c>
      <c r="K61" s="85">
        <f t="shared" si="58"/>
        <v>287</v>
      </c>
      <c r="L61" s="85">
        <f t="shared" si="58"/>
        <v>204</v>
      </c>
      <c r="M61" s="85">
        <f t="shared" si="58"/>
        <v>242</v>
      </c>
      <c r="N61" s="85">
        <f t="shared" si="58"/>
        <v>287</v>
      </c>
      <c r="O61" s="85">
        <f t="shared" si="58"/>
        <v>204</v>
      </c>
      <c r="P61" s="85">
        <f t="shared" si="58"/>
        <v>242</v>
      </c>
      <c r="Q61" s="85">
        <f t="shared" si="58"/>
        <v>287</v>
      </c>
      <c r="R61" s="86">
        <f t="shared" si="0"/>
        <v>2932</v>
      </c>
    </row>
    <row r="62" spans="1:61" ht="30" customHeight="1" x14ac:dyDescent="0.4">
      <c r="A62" s="230"/>
      <c r="B62" s="231" t="s">
        <v>149</v>
      </c>
      <c r="C62" s="226" t="s">
        <v>114</v>
      </c>
      <c r="D62" s="227"/>
      <c r="E62" s="228"/>
      <c r="F62" s="113">
        <f>SUM(F50,F53,F56,F59)</f>
        <v>262</v>
      </c>
      <c r="G62" s="113">
        <f>SUM(G50,G53,G56,G59)</f>
        <v>382</v>
      </c>
      <c r="H62" s="113">
        <f>SUM(H50,H53,H56,H59)</f>
        <v>249</v>
      </c>
      <c r="I62" s="113">
        <f t="shared" ref="I62:Q62" si="59">SUM(I50,I53,I56,I59)</f>
        <v>382</v>
      </c>
      <c r="J62" s="113">
        <f t="shared" si="59"/>
        <v>262</v>
      </c>
      <c r="K62" s="113">
        <f t="shared" si="59"/>
        <v>497</v>
      </c>
      <c r="L62" s="113">
        <f t="shared" si="59"/>
        <v>262</v>
      </c>
      <c r="M62" s="113">
        <f t="shared" si="59"/>
        <v>382</v>
      </c>
      <c r="N62" s="113">
        <f t="shared" si="59"/>
        <v>249</v>
      </c>
      <c r="O62" s="113">
        <f t="shared" si="59"/>
        <v>382</v>
      </c>
      <c r="P62" s="113">
        <f t="shared" si="59"/>
        <v>262</v>
      </c>
      <c r="Q62" s="113">
        <f t="shared" si="59"/>
        <v>497</v>
      </c>
      <c r="R62" s="13">
        <f t="shared" si="0"/>
        <v>4068</v>
      </c>
    </row>
    <row r="63" spans="1:61" ht="30" customHeight="1" x14ac:dyDescent="0.4">
      <c r="A63" s="230"/>
      <c r="B63" s="232"/>
      <c r="C63" s="226" t="s">
        <v>115</v>
      </c>
      <c r="D63" s="227"/>
      <c r="E63" s="228"/>
      <c r="F63" s="113">
        <f>SUM(F51,F54,F57,F60)</f>
        <v>188</v>
      </c>
      <c r="G63" s="113">
        <f t="shared" ref="G63:Q63" si="60">SUM(G51,G54,G57,G60)</f>
        <v>256</v>
      </c>
      <c r="H63" s="113">
        <f t="shared" si="60"/>
        <v>222</v>
      </c>
      <c r="I63" s="113">
        <f t="shared" si="60"/>
        <v>258</v>
      </c>
      <c r="J63" s="113">
        <f t="shared" si="60"/>
        <v>186</v>
      </c>
      <c r="K63" s="113">
        <f t="shared" si="60"/>
        <v>292</v>
      </c>
      <c r="L63" s="113">
        <f t="shared" si="60"/>
        <v>188</v>
      </c>
      <c r="M63" s="113">
        <f t="shared" si="60"/>
        <v>256</v>
      </c>
      <c r="N63" s="113">
        <f t="shared" si="60"/>
        <v>222</v>
      </c>
      <c r="O63" s="113">
        <f t="shared" si="60"/>
        <v>258</v>
      </c>
      <c r="P63" s="113">
        <f t="shared" si="60"/>
        <v>186</v>
      </c>
      <c r="Q63" s="113">
        <f t="shared" si="60"/>
        <v>292</v>
      </c>
      <c r="R63" s="13">
        <f t="shared" si="0"/>
        <v>2804</v>
      </c>
    </row>
    <row r="64" spans="1:61" ht="30" customHeight="1" thickBot="1" x14ac:dyDescent="0.45">
      <c r="A64" s="244"/>
      <c r="B64" s="255"/>
      <c r="C64" s="252" t="s">
        <v>60</v>
      </c>
      <c r="D64" s="253"/>
      <c r="E64" s="254"/>
      <c r="F64" s="85">
        <f>SUM(F62,F63)</f>
        <v>450</v>
      </c>
      <c r="G64" s="85">
        <f t="shared" ref="G64:Q64" si="61">SUM(G62,G63)</f>
        <v>638</v>
      </c>
      <c r="H64" s="85">
        <f t="shared" si="61"/>
        <v>471</v>
      </c>
      <c r="I64" s="85">
        <f t="shared" si="61"/>
        <v>640</v>
      </c>
      <c r="J64" s="85">
        <f t="shared" si="61"/>
        <v>448</v>
      </c>
      <c r="K64" s="85">
        <f t="shared" si="61"/>
        <v>789</v>
      </c>
      <c r="L64" s="85">
        <f t="shared" si="61"/>
        <v>450</v>
      </c>
      <c r="M64" s="85">
        <f t="shared" si="61"/>
        <v>638</v>
      </c>
      <c r="N64" s="85">
        <f t="shared" si="61"/>
        <v>471</v>
      </c>
      <c r="O64" s="85">
        <f t="shared" si="61"/>
        <v>640</v>
      </c>
      <c r="P64" s="85">
        <f t="shared" si="61"/>
        <v>448</v>
      </c>
      <c r="Q64" s="85">
        <f t="shared" si="61"/>
        <v>789</v>
      </c>
      <c r="R64" s="86">
        <f t="shared" si="0"/>
        <v>6872</v>
      </c>
    </row>
    <row r="65" spans="1:33" ht="30" customHeight="1" outlineLevel="1" thickTop="1" x14ac:dyDescent="0.4">
      <c r="A65" s="256" t="s">
        <v>141</v>
      </c>
      <c r="B65" s="245" t="s">
        <v>134</v>
      </c>
      <c r="C65" s="246" t="s">
        <v>114</v>
      </c>
      <c r="D65" s="247"/>
      <c r="E65" s="248"/>
      <c r="F65" s="60">
        <f t="shared" ref="F65:Q65" si="62">F50/($K$9+$K$10*0.5)</f>
        <v>0</v>
      </c>
      <c r="G65" s="60">
        <f t="shared" si="62"/>
        <v>10.909090909090908</v>
      </c>
      <c r="H65" s="60">
        <f t="shared" si="62"/>
        <v>0</v>
      </c>
      <c r="I65" s="60">
        <f t="shared" si="62"/>
        <v>10.909090909090908</v>
      </c>
      <c r="J65" s="60">
        <f t="shared" si="62"/>
        <v>0</v>
      </c>
      <c r="K65" s="60">
        <f t="shared" si="62"/>
        <v>10.909090909090908</v>
      </c>
      <c r="L65" s="60">
        <f t="shared" si="62"/>
        <v>0</v>
      </c>
      <c r="M65" s="60">
        <f t="shared" si="62"/>
        <v>10.909090909090908</v>
      </c>
      <c r="N65" s="60">
        <f t="shared" si="62"/>
        <v>0</v>
      </c>
      <c r="O65" s="60">
        <f t="shared" si="62"/>
        <v>10.909090909090908</v>
      </c>
      <c r="P65" s="60">
        <f t="shared" si="62"/>
        <v>0</v>
      </c>
      <c r="Q65" s="60">
        <f t="shared" si="62"/>
        <v>10.909090909090908</v>
      </c>
      <c r="R65" s="61">
        <f t="shared" si="0"/>
        <v>65.454545454545453</v>
      </c>
    </row>
    <row r="66" spans="1:33" ht="30" customHeight="1" outlineLevel="1" x14ac:dyDescent="0.4">
      <c r="A66" s="257"/>
      <c r="B66" s="237"/>
      <c r="C66" s="226" t="s">
        <v>115</v>
      </c>
      <c r="D66" s="227"/>
      <c r="E66" s="228"/>
      <c r="F66" s="82">
        <f t="shared" ref="F66:Q66" si="63">F51/($K$9+$K$10*0.5)</f>
        <v>6.3636363636363633</v>
      </c>
      <c r="G66" s="82">
        <f t="shared" si="63"/>
        <v>12.727272727272727</v>
      </c>
      <c r="H66" s="82">
        <f t="shared" si="63"/>
        <v>6.3636363636363633</v>
      </c>
      <c r="I66" s="82">
        <f t="shared" si="63"/>
        <v>12.727272727272727</v>
      </c>
      <c r="J66" s="82">
        <f t="shared" si="63"/>
        <v>6.3636363636363633</v>
      </c>
      <c r="K66" s="82">
        <f t="shared" si="63"/>
        <v>12.727272727272727</v>
      </c>
      <c r="L66" s="82">
        <f t="shared" si="63"/>
        <v>6.3636363636363633</v>
      </c>
      <c r="M66" s="82">
        <f t="shared" si="63"/>
        <v>12.727272727272727</v>
      </c>
      <c r="N66" s="82">
        <f t="shared" si="63"/>
        <v>6.3636363636363633</v>
      </c>
      <c r="O66" s="82">
        <f t="shared" si="63"/>
        <v>12.727272727272727</v>
      </c>
      <c r="P66" s="82">
        <f t="shared" si="63"/>
        <v>6.3636363636363633</v>
      </c>
      <c r="Q66" s="82">
        <f t="shared" si="63"/>
        <v>12.727272727272727</v>
      </c>
      <c r="R66" s="86">
        <f t="shared" si="0"/>
        <v>114.54545454545456</v>
      </c>
    </row>
    <row r="67" spans="1:33" ht="30" customHeight="1" outlineLevel="1" x14ac:dyDescent="0.4">
      <c r="A67" s="257"/>
      <c r="B67" s="238"/>
      <c r="C67" s="226" t="s">
        <v>60</v>
      </c>
      <c r="D67" s="227"/>
      <c r="E67" s="228"/>
      <c r="F67" s="82">
        <f t="shared" ref="F67:Q67" si="64">F52/($K$9+$K$10*0.5)</f>
        <v>6.3636363636363633</v>
      </c>
      <c r="G67" s="82">
        <f t="shared" si="64"/>
        <v>23.636363636363637</v>
      </c>
      <c r="H67" s="82">
        <f t="shared" si="64"/>
        <v>6.3636363636363633</v>
      </c>
      <c r="I67" s="82">
        <f t="shared" si="64"/>
        <v>23.636363636363637</v>
      </c>
      <c r="J67" s="82">
        <f t="shared" si="64"/>
        <v>6.3636363636363633</v>
      </c>
      <c r="K67" s="82">
        <f t="shared" si="64"/>
        <v>23.636363636363637</v>
      </c>
      <c r="L67" s="82">
        <f t="shared" si="64"/>
        <v>6.3636363636363633</v>
      </c>
      <c r="M67" s="82">
        <f t="shared" si="64"/>
        <v>23.636363636363637</v>
      </c>
      <c r="N67" s="82">
        <f t="shared" si="64"/>
        <v>6.3636363636363633</v>
      </c>
      <c r="O67" s="82">
        <f t="shared" si="64"/>
        <v>23.636363636363637</v>
      </c>
      <c r="P67" s="82">
        <f t="shared" si="64"/>
        <v>6.3636363636363633</v>
      </c>
      <c r="Q67" s="82">
        <f t="shared" si="64"/>
        <v>23.636363636363637</v>
      </c>
      <c r="R67" s="86">
        <f t="shared" si="0"/>
        <v>180</v>
      </c>
    </row>
    <row r="68" spans="1:33" ht="30" customHeight="1" outlineLevel="1" x14ac:dyDescent="0.4">
      <c r="A68" s="257"/>
      <c r="B68" s="236" t="s">
        <v>135</v>
      </c>
      <c r="C68" s="226" t="s">
        <v>114</v>
      </c>
      <c r="D68" s="227"/>
      <c r="E68" s="228"/>
      <c r="F68" s="82">
        <f t="shared" ref="F68:Q68" si="65">F53/($K$9+$K$10*0.5)</f>
        <v>8.7272727272727266</v>
      </c>
      <c r="G68" s="82">
        <f t="shared" si="65"/>
        <v>8.7272727272727266</v>
      </c>
      <c r="H68" s="82">
        <f t="shared" si="65"/>
        <v>0</v>
      </c>
      <c r="I68" s="82">
        <f t="shared" si="65"/>
        <v>8.7272727272727266</v>
      </c>
      <c r="J68" s="82">
        <f t="shared" si="65"/>
        <v>8.7272727272727266</v>
      </c>
      <c r="K68" s="82">
        <f t="shared" si="65"/>
        <v>0</v>
      </c>
      <c r="L68" s="82">
        <f t="shared" si="65"/>
        <v>8.7272727272727266</v>
      </c>
      <c r="M68" s="82">
        <f t="shared" si="65"/>
        <v>8.7272727272727266</v>
      </c>
      <c r="N68" s="82">
        <f t="shared" si="65"/>
        <v>0</v>
      </c>
      <c r="O68" s="82">
        <f t="shared" si="65"/>
        <v>8.7272727272727266</v>
      </c>
      <c r="P68" s="82">
        <f t="shared" si="65"/>
        <v>8.7272727272727266</v>
      </c>
      <c r="Q68" s="82">
        <f t="shared" si="65"/>
        <v>0</v>
      </c>
      <c r="R68" s="86">
        <f t="shared" si="0"/>
        <v>69.818181818181813</v>
      </c>
    </row>
    <row r="69" spans="1:33" ht="30" customHeight="1" outlineLevel="1" x14ac:dyDescent="0.4">
      <c r="A69" s="257"/>
      <c r="B69" s="237"/>
      <c r="C69" s="226" t="s">
        <v>115</v>
      </c>
      <c r="D69" s="227"/>
      <c r="E69" s="228"/>
      <c r="F69" s="82">
        <f t="shared" ref="F69:Q69" si="66">F54/($K$9+$K$10*0.5)</f>
        <v>7.2727272727272725</v>
      </c>
      <c r="G69" s="82">
        <f t="shared" si="66"/>
        <v>3.6363636363636362</v>
      </c>
      <c r="H69" s="82">
        <f t="shared" si="66"/>
        <v>3.6363636363636362</v>
      </c>
      <c r="I69" s="82">
        <f t="shared" si="66"/>
        <v>7.2727272727272725</v>
      </c>
      <c r="J69" s="82">
        <f t="shared" si="66"/>
        <v>3.6363636363636362</v>
      </c>
      <c r="K69" s="82">
        <f t="shared" si="66"/>
        <v>3.6363636363636362</v>
      </c>
      <c r="L69" s="82">
        <f t="shared" si="66"/>
        <v>7.2727272727272725</v>
      </c>
      <c r="M69" s="82">
        <f t="shared" si="66"/>
        <v>3.6363636363636362</v>
      </c>
      <c r="N69" s="82">
        <f t="shared" si="66"/>
        <v>3.6363636363636362</v>
      </c>
      <c r="O69" s="82">
        <f t="shared" si="66"/>
        <v>7.2727272727272725</v>
      </c>
      <c r="P69" s="82">
        <f t="shared" si="66"/>
        <v>3.6363636363636362</v>
      </c>
      <c r="Q69" s="82">
        <f t="shared" si="66"/>
        <v>3.6363636363636362</v>
      </c>
      <c r="R69" s="86">
        <f t="shared" si="0"/>
        <v>58.181818181818166</v>
      </c>
    </row>
    <row r="70" spans="1:33" ht="30" customHeight="1" outlineLevel="1" x14ac:dyDescent="0.4">
      <c r="A70" s="257"/>
      <c r="B70" s="238"/>
      <c r="C70" s="226" t="s">
        <v>60</v>
      </c>
      <c r="D70" s="227"/>
      <c r="E70" s="228"/>
      <c r="F70" s="82">
        <f t="shared" ref="F70:Q70" si="67">F55/($K$9+$K$10*0.5)</f>
        <v>16</v>
      </c>
      <c r="G70" s="82">
        <f t="shared" si="67"/>
        <v>12.363636363636363</v>
      </c>
      <c r="H70" s="82">
        <f t="shared" si="67"/>
        <v>3.6363636363636362</v>
      </c>
      <c r="I70" s="82">
        <f t="shared" si="67"/>
        <v>16</v>
      </c>
      <c r="J70" s="82">
        <f t="shared" si="67"/>
        <v>12.363636363636363</v>
      </c>
      <c r="K70" s="82">
        <f t="shared" si="67"/>
        <v>3.6363636363636362</v>
      </c>
      <c r="L70" s="82">
        <f t="shared" si="67"/>
        <v>16</v>
      </c>
      <c r="M70" s="82">
        <f t="shared" si="67"/>
        <v>12.363636363636363</v>
      </c>
      <c r="N70" s="82">
        <f t="shared" si="67"/>
        <v>3.6363636363636362</v>
      </c>
      <c r="O70" s="82">
        <f t="shared" si="67"/>
        <v>16</v>
      </c>
      <c r="P70" s="82">
        <f t="shared" si="67"/>
        <v>12.363636363636363</v>
      </c>
      <c r="Q70" s="82">
        <f t="shared" si="67"/>
        <v>3.6363636363636362</v>
      </c>
      <c r="R70" s="86">
        <f t="shared" si="0"/>
        <v>128</v>
      </c>
    </row>
    <row r="71" spans="1:33" ht="30" customHeight="1" outlineLevel="1" x14ac:dyDescent="0.4">
      <c r="A71" s="257"/>
      <c r="B71" s="236" t="s">
        <v>136</v>
      </c>
      <c r="C71" s="226" t="s">
        <v>114</v>
      </c>
      <c r="D71" s="227"/>
      <c r="E71" s="228"/>
      <c r="F71" s="82">
        <f t="shared" ref="F71:Q71" si="68">F56/($K$9+$K$10*0.5)</f>
        <v>0</v>
      </c>
      <c r="G71" s="82">
        <f t="shared" si="68"/>
        <v>0</v>
      </c>
      <c r="H71" s="82">
        <f t="shared" si="68"/>
        <v>0</v>
      </c>
      <c r="I71" s="82">
        <f t="shared" si="68"/>
        <v>0</v>
      </c>
      <c r="J71" s="82">
        <f t="shared" si="68"/>
        <v>0</v>
      </c>
      <c r="K71" s="82">
        <f t="shared" si="68"/>
        <v>11.636363636363637</v>
      </c>
      <c r="L71" s="82">
        <f t="shared" si="68"/>
        <v>0</v>
      </c>
      <c r="M71" s="82">
        <f t="shared" si="68"/>
        <v>0</v>
      </c>
      <c r="N71" s="82">
        <f t="shared" si="68"/>
        <v>0</v>
      </c>
      <c r="O71" s="82">
        <f t="shared" si="68"/>
        <v>0</v>
      </c>
      <c r="P71" s="82">
        <f t="shared" si="68"/>
        <v>0</v>
      </c>
      <c r="Q71" s="82">
        <f t="shared" si="68"/>
        <v>11.636363636363637</v>
      </c>
      <c r="R71" s="86">
        <f t="shared" si="0"/>
        <v>23.272727272727273</v>
      </c>
    </row>
    <row r="72" spans="1:33" ht="30" customHeight="1" outlineLevel="1" x14ac:dyDescent="0.4">
      <c r="A72" s="257"/>
      <c r="B72" s="237"/>
      <c r="C72" s="226" t="s">
        <v>115</v>
      </c>
      <c r="D72" s="227"/>
      <c r="E72" s="228"/>
      <c r="F72" s="82">
        <f t="shared" ref="F72:Q72" si="69">F57/($K$9+$K$10*0.5)</f>
        <v>0</v>
      </c>
      <c r="G72" s="82">
        <f t="shared" si="69"/>
        <v>0</v>
      </c>
      <c r="H72" s="82">
        <f t="shared" si="69"/>
        <v>6.7272727272727275</v>
      </c>
      <c r="I72" s="82">
        <f t="shared" si="69"/>
        <v>0</v>
      </c>
      <c r="J72" s="82">
        <f t="shared" si="69"/>
        <v>0</v>
      </c>
      <c r="K72" s="82">
        <f t="shared" si="69"/>
        <v>6.7272727272727275</v>
      </c>
      <c r="L72" s="82">
        <f t="shared" si="69"/>
        <v>0</v>
      </c>
      <c r="M72" s="82">
        <f t="shared" si="69"/>
        <v>0</v>
      </c>
      <c r="N72" s="82">
        <f t="shared" si="69"/>
        <v>6.7272727272727275</v>
      </c>
      <c r="O72" s="82">
        <f t="shared" si="69"/>
        <v>0</v>
      </c>
      <c r="P72" s="82">
        <f t="shared" si="69"/>
        <v>0</v>
      </c>
      <c r="Q72" s="82">
        <f t="shared" si="69"/>
        <v>6.7272727272727275</v>
      </c>
      <c r="R72" s="86">
        <f t="shared" si="0"/>
        <v>26.90909090909091</v>
      </c>
    </row>
    <row r="73" spans="1:33" ht="30" customHeight="1" outlineLevel="1" x14ac:dyDescent="0.4">
      <c r="A73" s="257"/>
      <c r="B73" s="238"/>
      <c r="C73" s="226" t="s">
        <v>60</v>
      </c>
      <c r="D73" s="227"/>
      <c r="E73" s="228"/>
      <c r="F73" s="82">
        <f t="shared" ref="F73:Q73" si="70">F58/($K$9+$K$10*0.5)</f>
        <v>0</v>
      </c>
      <c r="G73" s="82">
        <f t="shared" si="70"/>
        <v>0</v>
      </c>
      <c r="H73" s="82">
        <f t="shared" si="70"/>
        <v>6.7272727272727275</v>
      </c>
      <c r="I73" s="82">
        <f t="shared" si="70"/>
        <v>0</v>
      </c>
      <c r="J73" s="82">
        <f t="shared" si="70"/>
        <v>0</v>
      </c>
      <c r="K73" s="82">
        <f t="shared" si="70"/>
        <v>18.363636363636363</v>
      </c>
      <c r="L73" s="82">
        <f t="shared" si="70"/>
        <v>0</v>
      </c>
      <c r="M73" s="82">
        <f t="shared" si="70"/>
        <v>0</v>
      </c>
      <c r="N73" s="82">
        <f t="shared" si="70"/>
        <v>6.7272727272727275</v>
      </c>
      <c r="O73" s="82">
        <f t="shared" si="70"/>
        <v>0</v>
      </c>
      <c r="P73" s="82">
        <f t="shared" si="70"/>
        <v>0</v>
      </c>
      <c r="Q73" s="82">
        <f t="shared" si="70"/>
        <v>18.363636363636363</v>
      </c>
      <c r="R73" s="86">
        <f t="shared" si="0"/>
        <v>50.18181818181818</v>
      </c>
    </row>
    <row r="74" spans="1:33" ht="30" customHeight="1" outlineLevel="1" x14ac:dyDescent="0.4">
      <c r="A74" s="257"/>
      <c r="B74" s="236" t="s">
        <v>186</v>
      </c>
      <c r="C74" s="226" t="s">
        <v>114</v>
      </c>
      <c r="D74" s="227"/>
      <c r="E74" s="228"/>
      <c r="F74" s="82">
        <f t="shared" ref="F74:Q74" si="71">F59/($K$9+$K$10*0.5)</f>
        <v>15.090909090909092</v>
      </c>
      <c r="G74" s="82">
        <f t="shared" si="71"/>
        <v>15.090909090909092</v>
      </c>
      <c r="H74" s="82">
        <f t="shared" si="71"/>
        <v>22.636363636363637</v>
      </c>
      <c r="I74" s="82">
        <f t="shared" si="71"/>
        <v>15.090909090909092</v>
      </c>
      <c r="J74" s="82">
        <f t="shared" si="71"/>
        <v>15.090909090909092</v>
      </c>
      <c r="K74" s="82">
        <f t="shared" si="71"/>
        <v>22.636363636363637</v>
      </c>
      <c r="L74" s="82">
        <f t="shared" si="71"/>
        <v>15.090909090909092</v>
      </c>
      <c r="M74" s="82">
        <f t="shared" si="71"/>
        <v>15.090909090909092</v>
      </c>
      <c r="N74" s="82">
        <f t="shared" si="71"/>
        <v>22.636363636363637</v>
      </c>
      <c r="O74" s="82">
        <f t="shared" si="71"/>
        <v>15.090909090909092</v>
      </c>
      <c r="P74" s="82">
        <f t="shared" si="71"/>
        <v>15.090909090909092</v>
      </c>
      <c r="Q74" s="82">
        <f t="shared" si="71"/>
        <v>22.636363636363637</v>
      </c>
      <c r="R74" s="86">
        <f t="shared" si="0"/>
        <v>211.27272727272725</v>
      </c>
    </row>
    <row r="75" spans="1:33" ht="30" customHeight="1" outlineLevel="1" x14ac:dyDescent="0.4">
      <c r="A75" s="257"/>
      <c r="B75" s="237"/>
      <c r="C75" s="226" t="s">
        <v>115</v>
      </c>
      <c r="D75" s="227"/>
      <c r="E75" s="228"/>
      <c r="F75" s="82">
        <f t="shared" ref="F75:Q75" si="72">F60/($K$9+$K$10*0.5)</f>
        <v>3.4545454545454546</v>
      </c>
      <c r="G75" s="82">
        <f t="shared" si="72"/>
        <v>6.9090909090909092</v>
      </c>
      <c r="H75" s="82">
        <f t="shared" si="72"/>
        <v>3.4545454545454546</v>
      </c>
      <c r="I75" s="82">
        <f t="shared" si="72"/>
        <v>3.4545454545454546</v>
      </c>
      <c r="J75" s="82">
        <f t="shared" si="72"/>
        <v>6.9090909090909092</v>
      </c>
      <c r="K75" s="82">
        <f t="shared" si="72"/>
        <v>3.4545454545454546</v>
      </c>
      <c r="L75" s="82">
        <f t="shared" si="72"/>
        <v>3.4545454545454546</v>
      </c>
      <c r="M75" s="82">
        <f t="shared" si="72"/>
        <v>6.9090909090909092</v>
      </c>
      <c r="N75" s="82">
        <f t="shared" si="72"/>
        <v>3.4545454545454546</v>
      </c>
      <c r="O75" s="82">
        <f t="shared" si="72"/>
        <v>3.4545454545454546</v>
      </c>
      <c r="P75" s="82">
        <f t="shared" si="72"/>
        <v>6.9090909090909092</v>
      </c>
      <c r="Q75" s="82">
        <f t="shared" si="72"/>
        <v>3.4545454545454546</v>
      </c>
      <c r="R75" s="86">
        <f t="shared" si="0"/>
        <v>55.272727272727266</v>
      </c>
    </row>
    <row r="76" spans="1:33" ht="30" customHeight="1" outlineLevel="1" x14ac:dyDescent="0.4">
      <c r="A76" s="257"/>
      <c r="B76" s="237"/>
      <c r="C76" s="252" t="s">
        <v>60</v>
      </c>
      <c r="D76" s="253"/>
      <c r="E76" s="254"/>
      <c r="F76" s="82">
        <f t="shared" ref="F76:Q76" si="73">F61/($K$9+$K$10*0.5)</f>
        <v>18.545454545454547</v>
      </c>
      <c r="G76" s="82">
        <f t="shared" si="73"/>
        <v>22</v>
      </c>
      <c r="H76" s="82">
        <f t="shared" si="73"/>
        <v>26.09090909090909</v>
      </c>
      <c r="I76" s="82">
        <f t="shared" si="73"/>
        <v>18.545454545454547</v>
      </c>
      <c r="J76" s="82">
        <f t="shared" si="73"/>
        <v>22</v>
      </c>
      <c r="K76" s="82">
        <f t="shared" si="73"/>
        <v>26.09090909090909</v>
      </c>
      <c r="L76" s="82">
        <f t="shared" si="73"/>
        <v>18.545454545454547</v>
      </c>
      <c r="M76" s="82">
        <f t="shared" si="73"/>
        <v>22</v>
      </c>
      <c r="N76" s="82">
        <f t="shared" si="73"/>
        <v>26.09090909090909</v>
      </c>
      <c r="O76" s="82">
        <f t="shared" si="73"/>
        <v>18.545454545454547</v>
      </c>
      <c r="P76" s="82">
        <f t="shared" si="73"/>
        <v>22</v>
      </c>
      <c r="Q76" s="82">
        <f t="shared" si="73"/>
        <v>26.09090909090909</v>
      </c>
      <c r="R76" s="86">
        <f t="shared" si="0"/>
        <v>266.5454545454545</v>
      </c>
    </row>
    <row r="77" spans="1:33" ht="30" customHeight="1" x14ac:dyDescent="0.4">
      <c r="A77" s="257"/>
      <c r="B77" s="231" t="s">
        <v>149</v>
      </c>
      <c r="C77" s="226" t="s">
        <v>114</v>
      </c>
      <c r="D77" s="227"/>
      <c r="E77" s="228"/>
      <c r="F77" s="82">
        <f t="shared" ref="F77:Q77" si="74">F62/($K$9+$K$10*0.5)</f>
        <v>23.818181818181817</v>
      </c>
      <c r="G77" s="82">
        <f t="shared" si="74"/>
        <v>34.727272727272727</v>
      </c>
      <c r="H77" s="82">
        <f t="shared" si="74"/>
        <v>22.636363636363637</v>
      </c>
      <c r="I77" s="82">
        <f t="shared" si="74"/>
        <v>34.727272727272727</v>
      </c>
      <c r="J77" s="82">
        <f t="shared" si="74"/>
        <v>23.818181818181817</v>
      </c>
      <c r="K77" s="82">
        <f t="shared" si="74"/>
        <v>45.18181818181818</v>
      </c>
      <c r="L77" s="82">
        <f t="shared" si="74"/>
        <v>23.818181818181817</v>
      </c>
      <c r="M77" s="82">
        <f t="shared" si="74"/>
        <v>34.727272727272727</v>
      </c>
      <c r="N77" s="82">
        <f t="shared" si="74"/>
        <v>22.636363636363637</v>
      </c>
      <c r="O77" s="82">
        <f t="shared" si="74"/>
        <v>34.727272727272727</v>
      </c>
      <c r="P77" s="82">
        <f t="shared" si="74"/>
        <v>23.818181818181817</v>
      </c>
      <c r="Q77" s="82">
        <f t="shared" si="74"/>
        <v>45.18181818181818</v>
      </c>
      <c r="R77" s="86">
        <f t="shared" si="0"/>
        <v>369.81818181818181</v>
      </c>
    </row>
    <row r="78" spans="1:33" ht="30" customHeight="1" x14ac:dyDescent="0.4">
      <c r="A78" s="257"/>
      <c r="B78" s="232"/>
      <c r="C78" s="226" t="s">
        <v>115</v>
      </c>
      <c r="D78" s="227"/>
      <c r="E78" s="228"/>
      <c r="F78" s="82">
        <f t="shared" ref="F78:Q78" si="75">F63/($K$9+$K$10*0.5)</f>
        <v>17.09090909090909</v>
      </c>
      <c r="G78" s="82">
        <f t="shared" si="75"/>
        <v>23.272727272727273</v>
      </c>
      <c r="H78" s="82">
        <f t="shared" si="75"/>
        <v>20.181818181818183</v>
      </c>
      <c r="I78" s="82">
        <f t="shared" si="75"/>
        <v>23.454545454545453</v>
      </c>
      <c r="J78" s="82">
        <f t="shared" si="75"/>
        <v>16.90909090909091</v>
      </c>
      <c r="K78" s="82">
        <f t="shared" si="75"/>
        <v>26.545454545454547</v>
      </c>
      <c r="L78" s="82">
        <f t="shared" si="75"/>
        <v>17.09090909090909</v>
      </c>
      <c r="M78" s="82">
        <f t="shared" si="75"/>
        <v>23.272727272727273</v>
      </c>
      <c r="N78" s="82">
        <f t="shared" si="75"/>
        <v>20.181818181818183</v>
      </c>
      <c r="O78" s="82">
        <f t="shared" si="75"/>
        <v>23.454545454545453</v>
      </c>
      <c r="P78" s="82">
        <f t="shared" si="75"/>
        <v>16.90909090909091</v>
      </c>
      <c r="Q78" s="82">
        <f t="shared" si="75"/>
        <v>26.545454545454547</v>
      </c>
      <c r="R78" s="86">
        <f t="shared" si="0"/>
        <v>254.90909090909088</v>
      </c>
    </row>
    <row r="79" spans="1:33" ht="30" customHeight="1" thickBot="1" x14ac:dyDescent="0.45">
      <c r="A79" s="258"/>
      <c r="B79" s="255"/>
      <c r="C79" s="252" t="s">
        <v>60</v>
      </c>
      <c r="D79" s="253"/>
      <c r="E79" s="254"/>
      <c r="F79" s="85">
        <f t="shared" ref="F79:Q79" si="76">F64/($K$9+$K$10*0.5)</f>
        <v>40.909090909090907</v>
      </c>
      <c r="G79" s="85">
        <f t="shared" si="76"/>
        <v>58</v>
      </c>
      <c r="H79" s="85">
        <f t="shared" si="76"/>
        <v>42.81818181818182</v>
      </c>
      <c r="I79" s="85">
        <f t="shared" si="76"/>
        <v>58.18181818181818</v>
      </c>
      <c r="J79" s="85">
        <f t="shared" si="76"/>
        <v>40.727272727272727</v>
      </c>
      <c r="K79" s="85">
        <f t="shared" si="76"/>
        <v>71.727272727272734</v>
      </c>
      <c r="L79" s="85">
        <f t="shared" si="76"/>
        <v>40.909090909090907</v>
      </c>
      <c r="M79" s="85">
        <f t="shared" si="76"/>
        <v>58</v>
      </c>
      <c r="N79" s="85">
        <f t="shared" si="76"/>
        <v>42.81818181818182</v>
      </c>
      <c r="O79" s="85">
        <f t="shared" si="76"/>
        <v>58.18181818181818</v>
      </c>
      <c r="P79" s="85">
        <f t="shared" si="76"/>
        <v>40.727272727272727</v>
      </c>
      <c r="Q79" s="85">
        <f t="shared" si="76"/>
        <v>71.727272727272734</v>
      </c>
      <c r="R79" s="86">
        <f t="shared" si="0"/>
        <v>624.72727272727275</v>
      </c>
    </row>
    <row r="80" spans="1:33" ht="30" customHeight="1" thickTop="1" x14ac:dyDescent="0.4">
      <c r="A80" s="76"/>
      <c r="B80" s="77"/>
      <c r="C80" s="76"/>
      <c r="D80" s="76"/>
      <c r="E80" s="76"/>
      <c r="F80" s="76"/>
      <c r="G80" s="76"/>
      <c r="H80" s="78"/>
      <c r="I80" s="78"/>
      <c r="J80" s="78"/>
      <c r="K80" s="78"/>
      <c r="L80" s="78"/>
      <c r="M80" s="78"/>
      <c r="N80" s="78"/>
      <c r="O80" s="78"/>
      <c r="P80" s="78"/>
      <c r="Q80" s="78"/>
      <c r="R80" s="72"/>
      <c r="U80" s="65" t="s">
        <v>103</v>
      </c>
      <c r="X80" s="65">
        <v>10</v>
      </c>
      <c r="Y80" s="65">
        <v>10</v>
      </c>
      <c r="Z80" s="65">
        <v>10</v>
      </c>
      <c r="AA80" s="65">
        <v>10</v>
      </c>
      <c r="AB80" s="65">
        <v>10</v>
      </c>
      <c r="AC80" s="65">
        <v>10</v>
      </c>
      <c r="AD80" s="65">
        <v>10</v>
      </c>
      <c r="AE80" s="65">
        <v>10</v>
      </c>
      <c r="AF80" s="65">
        <v>10</v>
      </c>
      <c r="AG80" s="65">
        <v>10</v>
      </c>
    </row>
  </sheetData>
  <mergeCells count="91">
    <mergeCell ref="A65:A79"/>
    <mergeCell ref="B74:B76"/>
    <mergeCell ref="C74:E74"/>
    <mergeCell ref="C75:E75"/>
    <mergeCell ref="C76:E76"/>
    <mergeCell ref="B77:B79"/>
    <mergeCell ref="C77:E77"/>
    <mergeCell ref="C78:E78"/>
    <mergeCell ref="C79:E79"/>
    <mergeCell ref="B68:B70"/>
    <mergeCell ref="C68:E68"/>
    <mergeCell ref="C69:E69"/>
    <mergeCell ref="C70:E70"/>
    <mergeCell ref="B71:B73"/>
    <mergeCell ref="C71:E71"/>
    <mergeCell ref="C72:E72"/>
    <mergeCell ref="C73:E73"/>
    <mergeCell ref="B62:B64"/>
    <mergeCell ref="C62:E62"/>
    <mergeCell ref="C63:E63"/>
    <mergeCell ref="C64:E64"/>
    <mergeCell ref="B65:B67"/>
    <mergeCell ref="C67:E67"/>
    <mergeCell ref="C65:E65"/>
    <mergeCell ref="A50:A64"/>
    <mergeCell ref="B56:B58"/>
    <mergeCell ref="C56:E56"/>
    <mergeCell ref="C57:E57"/>
    <mergeCell ref="C58:E58"/>
    <mergeCell ref="B59:B61"/>
    <mergeCell ref="C59:E59"/>
    <mergeCell ref="C60:E60"/>
    <mergeCell ref="C61:E61"/>
    <mergeCell ref="C53:E53"/>
    <mergeCell ref="C54:E54"/>
    <mergeCell ref="C55:E55"/>
    <mergeCell ref="C47:E47"/>
    <mergeCell ref="C48:E48"/>
    <mergeCell ref="B49:E49"/>
    <mergeCell ref="B50:B52"/>
    <mergeCell ref="C50:E50"/>
    <mergeCell ref="C51:E51"/>
    <mergeCell ref="C52:E52"/>
    <mergeCell ref="C31:E31"/>
    <mergeCell ref="C32:E32"/>
    <mergeCell ref="A34:A49"/>
    <mergeCell ref="B34:B36"/>
    <mergeCell ref="C34:E34"/>
    <mergeCell ref="C35:E35"/>
    <mergeCell ref="C36:E36"/>
    <mergeCell ref="B37:B39"/>
    <mergeCell ref="C37:E37"/>
    <mergeCell ref="C38:E38"/>
    <mergeCell ref="C39:E39"/>
    <mergeCell ref="B40:B42"/>
    <mergeCell ref="C40:E40"/>
    <mergeCell ref="C41:E41"/>
    <mergeCell ref="C42:E42"/>
    <mergeCell ref="B43:B45"/>
    <mergeCell ref="C29:E29"/>
    <mergeCell ref="R15:R16"/>
    <mergeCell ref="B27:B29"/>
    <mergeCell ref="B33:E33"/>
    <mergeCell ref="C66:E66"/>
    <mergeCell ref="B53:B55"/>
    <mergeCell ref="C43:E43"/>
    <mergeCell ref="C44:E44"/>
    <mergeCell ref="C45:E45"/>
    <mergeCell ref="B46:B48"/>
    <mergeCell ref="C46:E46"/>
    <mergeCell ref="F15:P15"/>
    <mergeCell ref="B24:B26"/>
    <mergeCell ref="B21:B23"/>
    <mergeCell ref="B18:B20"/>
    <mergeCell ref="C18:E18"/>
    <mergeCell ref="A1:S1"/>
    <mergeCell ref="A2:S2"/>
    <mergeCell ref="A17:E17"/>
    <mergeCell ref="C27:E27"/>
    <mergeCell ref="C28:E28"/>
    <mergeCell ref="A18:A33"/>
    <mergeCell ref="C19:E19"/>
    <mergeCell ref="C20:E20"/>
    <mergeCell ref="C21:E21"/>
    <mergeCell ref="C22:E22"/>
    <mergeCell ref="C23:E23"/>
    <mergeCell ref="C24:E24"/>
    <mergeCell ref="C25:E25"/>
    <mergeCell ref="C26:E26"/>
    <mergeCell ref="B30:B32"/>
    <mergeCell ref="C30:E30"/>
  </mergeCells>
  <phoneticPr fontId="4"/>
  <pageMargins left="0.7" right="0.7" top="0.75" bottom="0.75" header="0.3" footer="0.3"/>
  <pageSetup paperSize="9" scale="21" orientation="landscape" r:id="rId1"/>
  <ignoredErrors>
    <ignoredError sqref="F51:S51 R55:S55 R53:S53 R54:S54 F59:S60 R56:S56 R57:S57 R58:S58 G55:Q55 F53:Q54 F56:Q57 F50:S50 F62:S64 G61:S61 G52:S52"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90254-E3DE-4C09-895E-57651692BC80}">
  <sheetPr codeName="Sheet3">
    <tabColor rgb="FFFF0000"/>
    <pageSetUpPr fitToPage="1"/>
  </sheetPr>
  <dimension ref="A1:AM40"/>
  <sheetViews>
    <sheetView view="pageBreakPreview" topLeftCell="A2" zoomScale="80" zoomScaleNormal="100" zoomScaleSheetLayoutView="80" workbookViewId="0">
      <selection activeCell="A2" sqref="A2:Q2"/>
    </sheetView>
  </sheetViews>
  <sheetFormatPr defaultRowHeight="18.75" outlineLevelRow="1" x14ac:dyDescent="0.4"/>
  <cols>
    <col min="1" max="1" width="16.625" style="63" customWidth="1"/>
    <col min="2" max="2" width="21.5" style="63" customWidth="1"/>
    <col min="3" max="3" width="14.5" style="63" bestFit="1" customWidth="1"/>
    <col min="4" max="5" width="4.75" style="63" customWidth="1"/>
    <col min="6" max="16" width="11.25" style="63" customWidth="1"/>
    <col min="17" max="17" width="9" style="63" customWidth="1"/>
    <col min="18" max="18" width="0.25" style="63" customWidth="1"/>
    <col min="19" max="19" width="29.5" style="63" bestFit="1" customWidth="1"/>
    <col min="20" max="21" width="16.375" style="63" bestFit="1" customWidth="1"/>
    <col min="22" max="22" width="16.375" style="63" customWidth="1"/>
    <col min="23" max="39" width="16.375" style="63" bestFit="1" customWidth="1"/>
    <col min="40" max="16384" width="9" style="63"/>
  </cols>
  <sheetData>
    <row r="1" spans="1:39" ht="16.5" hidden="1" customHeight="1" outlineLevel="1" x14ac:dyDescent="0.4">
      <c r="A1" s="221" t="s">
        <v>86</v>
      </c>
      <c r="B1" s="221"/>
      <c r="C1" s="221"/>
      <c r="D1" s="221"/>
      <c r="E1" s="221"/>
      <c r="F1" s="221"/>
      <c r="G1" s="221"/>
      <c r="H1" s="221"/>
      <c r="I1" s="221"/>
      <c r="J1" s="221"/>
      <c r="K1" s="221"/>
      <c r="L1" s="221"/>
      <c r="M1" s="221"/>
      <c r="N1" s="221"/>
      <c r="O1" s="221"/>
      <c r="P1" s="221"/>
      <c r="Q1" s="221"/>
    </row>
    <row r="2" spans="1:39" ht="24" customHeight="1" collapsed="1" x14ac:dyDescent="0.4">
      <c r="A2" s="222" t="s">
        <v>94</v>
      </c>
      <c r="B2" s="222"/>
      <c r="C2" s="222"/>
      <c r="D2" s="222"/>
      <c r="E2" s="222"/>
      <c r="F2" s="222"/>
      <c r="G2" s="222"/>
      <c r="H2" s="222"/>
      <c r="I2" s="222"/>
      <c r="J2" s="222"/>
      <c r="K2" s="222"/>
      <c r="L2" s="222"/>
      <c r="M2" s="222"/>
      <c r="N2" s="222"/>
      <c r="O2" s="222"/>
      <c r="P2" s="222"/>
      <c r="Q2" s="222"/>
    </row>
    <row r="3" spans="1:39" ht="24" customHeight="1" x14ac:dyDescent="0.4">
      <c r="A3" s="99" t="s">
        <v>127</v>
      </c>
      <c r="B3" s="68"/>
      <c r="C3" s="68"/>
      <c r="D3" s="68"/>
      <c r="E3" s="68"/>
      <c r="F3" s="68"/>
      <c r="G3" s="68"/>
      <c r="H3" s="68"/>
      <c r="I3" s="68"/>
      <c r="J3" s="68"/>
      <c r="K3" s="68"/>
      <c r="L3" s="68"/>
      <c r="M3" s="68"/>
      <c r="N3" s="68"/>
      <c r="O3" s="68"/>
      <c r="P3" s="68"/>
      <c r="Q3" s="68"/>
    </row>
    <row r="4" spans="1:39" ht="24" customHeight="1" x14ac:dyDescent="0.4">
      <c r="A4" s="3" t="s">
        <v>104</v>
      </c>
      <c r="B4" s="68"/>
      <c r="C4" s="68"/>
      <c r="D4" s="68"/>
      <c r="E4" s="68"/>
      <c r="F4" s="68"/>
      <c r="G4" s="68"/>
      <c r="H4" s="68"/>
      <c r="I4" s="68"/>
      <c r="J4" s="68"/>
      <c r="K4" s="68"/>
      <c r="L4" s="68"/>
      <c r="M4" s="68"/>
      <c r="N4" s="68"/>
      <c r="O4" s="68"/>
      <c r="P4" s="68"/>
      <c r="Q4" s="68"/>
    </row>
    <row r="5" spans="1:39" ht="30" customHeight="1" thickBot="1" x14ac:dyDescent="0.45">
      <c r="A5" s="1" t="s">
        <v>78</v>
      </c>
      <c r="B5" s="62"/>
      <c r="C5" s="1"/>
    </row>
    <row r="6" spans="1:39" ht="30" customHeight="1" thickBot="1" x14ac:dyDescent="0.45">
      <c r="A6" s="1"/>
      <c r="B6" s="3" t="s">
        <v>79</v>
      </c>
      <c r="C6" s="127">
        <v>2</v>
      </c>
      <c r="D6" s="67" t="s">
        <v>81</v>
      </c>
    </row>
    <row r="7" spans="1:39" ht="30" customHeight="1" thickBot="1" x14ac:dyDescent="0.45">
      <c r="A7" s="1"/>
      <c r="B7" s="3" t="s">
        <v>77</v>
      </c>
      <c r="C7" s="127">
        <v>4</v>
      </c>
      <c r="D7" s="67" t="s">
        <v>81</v>
      </c>
    </row>
    <row r="8" spans="1:39" ht="30" customHeight="1" x14ac:dyDescent="0.4">
      <c r="A8" s="1"/>
      <c r="B8" s="62" t="s">
        <v>133</v>
      </c>
      <c r="C8" s="1"/>
    </row>
    <row r="9" spans="1:39" ht="12.75" customHeight="1" x14ac:dyDescent="0.4">
      <c r="A9" s="1"/>
      <c r="B9" s="62"/>
      <c r="C9" s="1"/>
      <c r="D9" s="67"/>
    </row>
    <row r="10" spans="1:39" ht="30" customHeight="1" x14ac:dyDescent="0.4">
      <c r="A10" s="3" t="s">
        <v>128</v>
      </c>
    </row>
    <row r="11" spans="1:39" ht="29.25" customHeight="1" thickBot="1" x14ac:dyDescent="0.45">
      <c r="A11" s="1" t="s">
        <v>80</v>
      </c>
      <c r="B11" s="62"/>
      <c r="C11" s="1"/>
      <c r="D11" s="1"/>
      <c r="E11" s="1"/>
      <c r="F11" s="1"/>
      <c r="G11" s="1"/>
      <c r="H11" s="1"/>
      <c r="I11" s="1"/>
      <c r="J11" s="1"/>
      <c r="K11" s="1"/>
      <c r="L11" s="1"/>
      <c r="M11" s="1"/>
      <c r="N11" s="1"/>
      <c r="O11" s="1"/>
      <c r="P11" s="1"/>
      <c r="S11" s="97"/>
      <c r="T11" s="97"/>
      <c r="U11" s="97"/>
      <c r="V11" s="97"/>
      <c r="W11" s="97"/>
      <c r="X11" s="97"/>
      <c r="Y11" s="97"/>
      <c r="Z11" s="97"/>
      <c r="AA11" s="97"/>
      <c r="AB11" s="97"/>
      <c r="AC11" s="97"/>
      <c r="AD11" s="97"/>
      <c r="AE11" s="97"/>
      <c r="AF11" s="97"/>
      <c r="AG11" s="97"/>
      <c r="AH11" s="97"/>
      <c r="AI11" s="97"/>
      <c r="AJ11" s="97"/>
      <c r="AK11" s="97"/>
      <c r="AL11" s="97"/>
      <c r="AM11" s="97"/>
    </row>
    <row r="12" spans="1:39" ht="29.25" customHeight="1" x14ac:dyDescent="0.4">
      <c r="A12" s="56" t="s">
        <v>6</v>
      </c>
      <c r="B12" s="1"/>
      <c r="C12" s="1"/>
      <c r="D12" s="1"/>
      <c r="E12" s="1"/>
      <c r="F12" s="269" t="s">
        <v>111</v>
      </c>
      <c r="G12" s="270"/>
      <c r="H12" s="270"/>
      <c r="I12" s="270"/>
      <c r="J12" s="270"/>
      <c r="K12" s="270"/>
      <c r="L12" s="270"/>
      <c r="M12" s="270"/>
      <c r="N12" s="271"/>
      <c r="O12" s="96" t="s">
        <v>112</v>
      </c>
      <c r="P12" s="234" t="s">
        <v>5</v>
      </c>
      <c r="S12" s="65" t="s">
        <v>70</v>
      </c>
      <c r="T12" s="65" t="s">
        <v>62</v>
      </c>
      <c r="U12" s="65"/>
      <c r="V12" s="65" t="s">
        <v>63</v>
      </c>
      <c r="W12" s="65"/>
      <c r="X12" s="65" t="s">
        <v>64</v>
      </c>
      <c r="Y12" s="65"/>
      <c r="Z12" s="65" t="s">
        <v>65</v>
      </c>
      <c r="AA12" s="65"/>
      <c r="AB12" s="65" t="s">
        <v>66</v>
      </c>
      <c r="AC12" s="65"/>
      <c r="AD12" s="65" t="s">
        <v>67</v>
      </c>
      <c r="AE12" s="65"/>
      <c r="AF12" s="65" t="s">
        <v>68</v>
      </c>
      <c r="AG12" s="65"/>
      <c r="AH12" s="65" t="s">
        <v>82</v>
      </c>
      <c r="AI12" s="65"/>
      <c r="AJ12" s="65" t="s">
        <v>83</v>
      </c>
      <c r="AK12" s="65"/>
      <c r="AL12" s="65" t="s">
        <v>100</v>
      </c>
      <c r="AM12" s="65"/>
    </row>
    <row r="13" spans="1:39" ht="29.25" customHeight="1" thickBot="1" x14ac:dyDescent="0.45">
      <c r="A13" s="56" t="s">
        <v>58</v>
      </c>
      <c r="B13" s="1"/>
      <c r="C13" s="1"/>
      <c r="D13" s="1"/>
      <c r="E13" s="1"/>
      <c r="F13" s="51" t="s">
        <v>51</v>
      </c>
      <c r="G13" s="10" t="s">
        <v>52</v>
      </c>
      <c r="H13" s="10" t="s">
        <v>53</v>
      </c>
      <c r="I13" s="10" t="s">
        <v>54</v>
      </c>
      <c r="J13" s="10" t="s">
        <v>55</v>
      </c>
      <c r="K13" s="10" t="s">
        <v>56</v>
      </c>
      <c r="L13" s="10" t="s">
        <v>57</v>
      </c>
      <c r="M13" s="10" t="s">
        <v>7</v>
      </c>
      <c r="N13" s="10" t="s">
        <v>8</v>
      </c>
      <c r="O13" s="10" t="s">
        <v>84</v>
      </c>
      <c r="P13" s="272"/>
      <c r="S13" s="65"/>
      <c r="T13" s="65" t="s">
        <v>121</v>
      </c>
      <c r="U13" s="65" t="s">
        <v>120</v>
      </c>
      <c r="V13" s="65" t="s">
        <v>121</v>
      </c>
      <c r="W13" s="65" t="s">
        <v>120</v>
      </c>
      <c r="X13" s="65" t="s">
        <v>121</v>
      </c>
      <c r="Y13" s="65" t="s">
        <v>120</v>
      </c>
      <c r="Z13" s="65" t="s">
        <v>121</v>
      </c>
      <c r="AA13" s="65" t="s">
        <v>120</v>
      </c>
      <c r="AB13" s="65" t="s">
        <v>121</v>
      </c>
      <c r="AC13" s="65" t="s">
        <v>120</v>
      </c>
      <c r="AD13" s="65" t="s">
        <v>121</v>
      </c>
      <c r="AE13" s="65" t="s">
        <v>120</v>
      </c>
      <c r="AF13" s="65" t="s">
        <v>121</v>
      </c>
      <c r="AG13" s="65" t="s">
        <v>120</v>
      </c>
      <c r="AH13" s="65" t="s">
        <v>121</v>
      </c>
      <c r="AI13" s="65" t="s">
        <v>120</v>
      </c>
      <c r="AJ13" s="65" t="s">
        <v>121</v>
      </c>
      <c r="AK13" s="65" t="s">
        <v>120</v>
      </c>
      <c r="AL13" s="65" t="s">
        <v>121</v>
      </c>
      <c r="AM13" s="65" t="s">
        <v>120</v>
      </c>
    </row>
    <row r="14" spans="1:39" ht="29.25" customHeight="1" x14ac:dyDescent="0.4">
      <c r="A14" s="286" t="s">
        <v>73</v>
      </c>
      <c r="B14" s="288" t="s">
        <v>130</v>
      </c>
      <c r="C14" s="290" t="s">
        <v>114</v>
      </c>
      <c r="D14" s="291"/>
      <c r="E14" s="292"/>
      <c r="F14" s="90">
        <v>1</v>
      </c>
      <c r="G14" s="90">
        <v>2</v>
      </c>
      <c r="H14" s="90">
        <v>0</v>
      </c>
      <c r="I14" s="90">
        <v>1</v>
      </c>
      <c r="J14" s="90">
        <v>2</v>
      </c>
      <c r="K14" s="90">
        <v>1</v>
      </c>
      <c r="L14" s="90">
        <v>2</v>
      </c>
      <c r="M14" s="90">
        <v>2</v>
      </c>
      <c r="N14" s="90">
        <v>3</v>
      </c>
      <c r="O14" s="90">
        <v>2</v>
      </c>
      <c r="P14" s="12">
        <f>SUM(F14:O14)</f>
        <v>16</v>
      </c>
      <c r="S14" s="65" t="s">
        <v>116</v>
      </c>
      <c r="T14" s="66">
        <f>IF(F32="","",F32)</f>
        <v>1</v>
      </c>
      <c r="U14" s="66">
        <f>F14</f>
        <v>1</v>
      </c>
      <c r="V14" s="66">
        <f>IF(G32="","",SUM(T14,G32))</f>
        <v>1</v>
      </c>
      <c r="W14" s="66">
        <f>U14+G14</f>
        <v>3</v>
      </c>
      <c r="X14" s="66">
        <f>IF(H32="","",SUM(V14,H32))</f>
        <v>2</v>
      </c>
      <c r="Y14" s="66">
        <f>W14+H14</f>
        <v>3</v>
      </c>
      <c r="Z14" s="66">
        <f>IF(I32="","",SUM(X14,I32))</f>
        <v>2</v>
      </c>
      <c r="AA14" s="66">
        <f>Y14+I14</f>
        <v>4</v>
      </c>
      <c r="AB14" s="66">
        <f>IF(J32="","",SUM(Z14,J32))</f>
        <v>3</v>
      </c>
      <c r="AC14" s="66">
        <f>AA14+J14</f>
        <v>6</v>
      </c>
      <c r="AD14" s="66">
        <f>IF(K32="","",SUM(AB14,K32))</f>
        <v>3</v>
      </c>
      <c r="AE14" s="66">
        <f>AC14+K14</f>
        <v>7</v>
      </c>
      <c r="AF14" s="66">
        <f>IF(L32="","",SUM(AD14,L32))</f>
        <v>4</v>
      </c>
      <c r="AG14" s="66">
        <f>AE14+L14</f>
        <v>9</v>
      </c>
      <c r="AH14" s="66">
        <f>IF(M32="","",SUM(AF14,M32))</f>
        <v>4</v>
      </c>
      <c r="AI14" s="66">
        <f>AG14+M14</f>
        <v>11</v>
      </c>
      <c r="AJ14" s="66">
        <f>IF(N32="","",SUM(AH14,N32))</f>
        <v>5</v>
      </c>
      <c r="AK14" s="66">
        <f>AI14+N14</f>
        <v>14</v>
      </c>
      <c r="AL14" s="66">
        <f>IF(O32="","",SUM(AJ14,O32))</f>
        <v>6</v>
      </c>
      <c r="AM14" s="66">
        <f>AK14+O14</f>
        <v>16</v>
      </c>
    </row>
    <row r="15" spans="1:39" ht="29.25" customHeight="1" x14ac:dyDescent="0.4">
      <c r="A15" s="230"/>
      <c r="B15" s="237"/>
      <c r="C15" s="226" t="s">
        <v>115</v>
      </c>
      <c r="D15" s="227"/>
      <c r="E15" s="228"/>
      <c r="F15" s="90">
        <v>1</v>
      </c>
      <c r="G15" s="90">
        <v>1</v>
      </c>
      <c r="H15" s="90">
        <v>1</v>
      </c>
      <c r="I15" s="90">
        <v>1</v>
      </c>
      <c r="J15" s="90">
        <v>0</v>
      </c>
      <c r="K15" s="90">
        <v>2</v>
      </c>
      <c r="L15" s="90">
        <v>2</v>
      </c>
      <c r="M15" s="90">
        <v>3</v>
      </c>
      <c r="N15" s="90">
        <v>3</v>
      </c>
      <c r="O15" s="90">
        <v>5</v>
      </c>
      <c r="P15" s="12">
        <f t="shared" ref="P15:P22" si="0">SUM(F15:O15)</f>
        <v>19</v>
      </c>
      <c r="S15" s="65" t="s">
        <v>117</v>
      </c>
      <c r="T15" s="66">
        <f>IF(F33="","",F33)</f>
        <v>2</v>
      </c>
      <c r="U15" s="66">
        <f>F15</f>
        <v>1</v>
      </c>
      <c r="V15" s="66">
        <f>IF(G33="","",SUM(T15,G33))</f>
        <v>4</v>
      </c>
      <c r="W15" s="66">
        <f>U15+G15</f>
        <v>2</v>
      </c>
      <c r="X15" s="66">
        <f>IF(H33="","",SUM(V15,H33))</f>
        <v>6</v>
      </c>
      <c r="Y15" s="66">
        <f>W15+H15</f>
        <v>3</v>
      </c>
      <c r="Z15" s="66">
        <f>IF(I33="","",SUM(X15,I33))</f>
        <v>8</v>
      </c>
      <c r="AA15" s="66">
        <f>Y15+I15</f>
        <v>4</v>
      </c>
      <c r="AB15" s="66">
        <f>IF(J33="","",SUM(Z15,J33))</f>
        <v>10</v>
      </c>
      <c r="AC15" s="66">
        <f>AA15+J15</f>
        <v>4</v>
      </c>
      <c r="AD15" s="66">
        <f>IF(K33="","",SUM(AB15,K33))</f>
        <v>12</v>
      </c>
      <c r="AE15" s="66">
        <f>AC15+K15</f>
        <v>6</v>
      </c>
      <c r="AF15" s="66">
        <f>IF(L33="","",SUM(AD15,L33))</f>
        <v>14</v>
      </c>
      <c r="AG15" s="66">
        <f>AE15+L15</f>
        <v>8</v>
      </c>
      <c r="AH15" s="66">
        <f>IF(M33="","",SUM(AF15,M33))</f>
        <v>16</v>
      </c>
      <c r="AI15" s="66">
        <f>AG15+M15</f>
        <v>11</v>
      </c>
      <c r="AJ15" s="66">
        <f>IF(N33="","",SUM(AH15,N33))</f>
        <v>18</v>
      </c>
      <c r="AK15" s="66">
        <f>AI15+N15</f>
        <v>14</v>
      </c>
      <c r="AL15" s="66">
        <f>IF(O33="","",SUM(AJ15,O33))</f>
        <v>20</v>
      </c>
      <c r="AM15" s="66">
        <f>AK15+O15</f>
        <v>19</v>
      </c>
    </row>
    <row r="16" spans="1:39" ht="29.25" customHeight="1" thickBot="1" x14ac:dyDescent="0.45">
      <c r="A16" s="287"/>
      <c r="B16" s="289"/>
      <c r="C16" s="293" t="s">
        <v>60</v>
      </c>
      <c r="D16" s="294"/>
      <c r="E16" s="295"/>
      <c r="F16" s="58">
        <f t="shared" ref="F16:O16" si="1">SUM(F14,F15)</f>
        <v>2</v>
      </c>
      <c r="G16" s="58">
        <f t="shared" si="1"/>
        <v>3</v>
      </c>
      <c r="H16" s="58">
        <f t="shared" si="1"/>
        <v>1</v>
      </c>
      <c r="I16" s="58">
        <f t="shared" si="1"/>
        <v>2</v>
      </c>
      <c r="J16" s="58">
        <f t="shared" si="1"/>
        <v>2</v>
      </c>
      <c r="K16" s="58">
        <f t="shared" si="1"/>
        <v>3</v>
      </c>
      <c r="L16" s="58">
        <f t="shared" si="1"/>
        <v>4</v>
      </c>
      <c r="M16" s="58">
        <f t="shared" si="1"/>
        <v>5</v>
      </c>
      <c r="N16" s="58">
        <f t="shared" si="1"/>
        <v>6</v>
      </c>
      <c r="O16" s="58">
        <f t="shared" si="1"/>
        <v>7</v>
      </c>
      <c r="P16" s="59">
        <f t="shared" si="0"/>
        <v>35</v>
      </c>
      <c r="S16" s="65" t="s">
        <v>69</v>
      </c>
      <c r="T16" s="66">
        <f t="shared" ref="T16:AL16" si="2">IF(T14="","",SUM(T14:T15))</f>
        <v>3</v>
      </c>
      <c r="U16" s="66">
        <f>IF(U14="","",SUM(U14:U15))</f>
        <v>2</v>
      </c>
      <c r="V16" s="66">
        <f t="shared" si="2"/>
        <v>5</v>
      </c>
      <c r="W16" s="66">
        <f>IF(W14="","",SUM(W14:W15))</f>
        <v>5</v>
      </c>
      <c r="X16" s="66">
        <f t="shared" si="2"/>
        <v>8</v>
      </c>
      <c r="Y16" s="66">
        <f>IF(Y14="","",SUM(Y14:Y15))</f>
        <v>6</v>
      </c>
      <c r="Z16" s="66">
        <f t="shared" si="2"/>
        <v>10</v>
      </c>
      <c r="AA16" s="66">
        <f>IF(AA14="","",SUM(AA14:AA15))</f>
        <v>8</v>
      </c>
      <c r="AB16" s="66">
        <f t="shared" si="2"/>
        <v>13</v>
      </c>
      <c r="AC16" s="66">
        <f>IF(AC14="","",SUM(AC14:AC15))</f>
        <v>10</v>
      </c>
      <c r="AD16" s="66">
        <f t="shared" si="2"/>
        <v>15</v>
      </c>
      <c r="AE16" s="66">
        <f>IF(AE14="","",SUM(AE14:AE15))</f>
        <v>13</v>
      </c>
      <c r="AF16" s="66">
        <f t="shared" si="2"/>
        <v>18</v>
      </c>
      <c r="AG16" s="66">
        <f>IF(AG14="","",SUM(AG14:AG15))</f>
        <v>17</v>
      </c>
      <c r="AH16" s="66">
        <f t="shared" si="2"/>
        <v>20</v>
      </c>
      <c r="AI16" s="66">
        <f>IF(AI14="","",SUM(AI14:AI15))</f>
        <v>22</v>
      </c>
      <c r="AJ16" s="66">
        <f t="shared" si="2"/>
        <v>23</v>
      </c>
      <c r="AK16" s="66">
        <f>IF(AK14="","",SUM(AK14:AK15))</f>
        <v>28</v>
      </c>
      <c r="AL16" s="66">
        <f t="shared" si="2"/>
        <v>26</v>
      </c>
      <c r="AM16" s="66">
        <f>IF(AM14="","",SUM(AM14:AM15))</f>
        <v>35</v>
      </c>
    </row>
    <row r="17" spans="1:39" ht="29.25" customHeight="1" thickTop="1" x14ac:dyDescent="0.4">
      <c r="A17" s="278" t="s">
        <v>74</v>
      </c>
      <c r="B17" s="280" t="s">
        <v>130</v>
      </c>
      <c r="C17" s="282" t="s">
        <v>114</v>
      </c>
      <c r="D17" s="283"/>
      <c r="E17" s="284"/>
      <c r="F17" s="91">
        <v>80</v>
      </c>
      <c r="G17" s="91">
        <v>290</v>
      </c>
      <c r="H17" s="91">
        <v>88</v>
      </c>
      <c r="I17" s="91">
        <v>88</v>
      </c>
      <c r="J17" s="91">
        <v>180</v>
      </c>
      <c r="K17" s="91">
        <v>90</v>
      </c>
      <c r="L17" s="91">
        <v>200</v>
      </c>
      <c r="M17" s="91">
        <v>180</v>
      </c>
      <c r="N17" s="91">
        <v>260</v>
      </c>
      <c r="O17" s="91">
        <v>200</v>
      </c>
      <c r="P17" s="79">
        <f t="shared" si="0"/>
        <v>1656</v>
      </c>
      <c r="S17" s="65" t="s">
        <v>95</v>
      </c>
      <c r="T17" s="66">
        <v>1</v>
      </c>
      <c r="U17" s="66">
        <v>1</v>
      </c>
      <c r="V17" s="66">
        <v>1</v>
      </c>
      <c r="W17" s="66">
        <v>1</v>
      </c>
      <c r="X17" s="66">
        <v>1</v>
      </c>
      <c r="Y17" s="66">
        <v>1</v>
      </c>
      <c r="Z17" s="66">
        <v>1</v>
      </c>
      <c r="AA17" s="66">
        <v>1</v>
      </c>
      <c r="AB17" s="66">
        <v>1</v>
      </c>
      <c r="AC17" s="66">
        <v>1</v>
      </c>
      <c r="AD17" s="66">
        <v>1</v>
      </c>
      <c r="AE17" s="66">
        <v>1</v>
      </c>
      <c r="AF17" s="66">
        <v>1</v>
      </c>
      <c r="AG17" s="66">
        <v>1</v>
      </c>
      <c r="AH17" s="66">
        <v>1</v>
      </c>
      <c r="AI17" s="66">
        <v>1</v>
      </c>
      <c r="AJ17" s="66">
        <v>1</v>
      </c>
      <c r="AK17" s="66">
        <v>1</v>
      </c>
      <c r="AL17" s="66">
        <v>1</v>
      </c>
      <c r="AM17" s="66">
        <v>1</v>
      </c>
    </row>
    <row r="18" spans="1:39" ht="29.25" customHeight="1" x14ac:dyDescent="0.4">
      <c r="A18" s="230"/>
      <c r="B18" s="237"/>
      <c r="C18" s="226" t="s">
        <v>115</v>
      </c>
      <c r="D18" s="227"/>
      <c r="E18" s="228"/>
      <c r="F18" s="92">
        <v>40</v>
      </c>
      <c r="G18" s="92">
        <v>25</v>
      </c>
      <c r="H18" s="92">
        <v>30</v>
      </c>
      <c r="I18" s="92">
        <v>30</v>
      </c>
      <c r="J18" s="92">
        <v>0</v>
      </c>
      <c r="K18" s="92">
        <v>120</v>
      </c>
      <c r="L18" s="92">
        <v>140</v>
      </c>
      <c r="M18" s="92">
        <v>165</v>
      </c>
      <c r="N18" s="92">
        <v>150</v>
      </c>
      <c r="O18" s="92">
        <v>210</v>
      </c>
      <c r="P18" s="13">
        <f t="shared" si="0"/>
        <v>910</v>
      </c>
      <c r="S18" s="65" t="s">
        <v>92</v>
      </c>
      <c r="T18" s="65" t="s">
        <v>62</v>
      </c>
      <c r="U18" s="65"/>
      <c r="V18" s="65" t="s">
        <v>63</v>
      </c>
      <c r="W18" s="65"/>
      <c r="X18" s="65" t="s">
        <v>64</v>
      </c>
      <c r="Y18" s="65"/>
      <c r="Z18" s="65" t="s">
        <v>65</v>
      </c>
      <c r="AA18" s="65"/>
      <c r="AB18" s="65" t="s">
        <v>66</v>
      </c>
      <c r="AC18" s="65"/>
      <c r="AD18" s="65" t="s">
        <v>67</v>
      </c>
      <c r="AE18" s="65"/>
      <c r="AF18" s="65" t="s">
        <v>68</v>
      </c>
      <c r="AG18" s="65"/>
      <c r="AH18" s="65" t="s">
        <v>82</v>
      </c>
      <c r="AI18" s="65"/>
      <c r="AJ18" s="65" t="s">
        <v>83</v>
      </c>
      <c r="AK18" s="65"/>
      <c r="AL18" s="65" t="s">
        <v>100</v>
      </c>
      <c r="AM18" s="65"/>
    </row>
    <row r="19" spans="1:39" ht="29.25" customHeight="1" thickBot="1" x14ac:dyDescent="0.45">
      <c r="A19" s="279"/>
      <c r="B19" s="281"/>
      <c r="C19" s="275" t="s">
        <v>26</v>
      </c>
      <c r="D19" s="276"/>
      <c r="E19" s="277"/>
      <c r="F19" s="14">
        <f t="shared" ref="F19:O19" si="3">SUM(F17,F18)</f>
        <v>120</v>
      </c>
      <c r="G19" s="14">
        <f t="shared" si="3"/>
        <v>315</v>
      </c>
      <c r="H19" s="14">
        <f t="shared" si="3"/>
        <v>118</v>
      </c>
      <c r="I19" s="14">
        <f t="shared" si="3"/>
        <v>118</v>
      </c>
      <c r="J19" s="14">
        <f t="shared" si="3"/>
        <v>180</v>
      </c>
      <c r="K19" s="14">
        <f t="shared" si="3"/>
        <v>210</v>
      </c>
      <c r="L19" s="14">
        <f t="shared" si="3"/>
        <v>340</v>
      </c>
      <c r="M19" s="14">
        <f t="shared" si="3"/>
        <v>345</v>
      </c>
      <c r="N19" s="14">
        <f t="shared" si="3"/>
        <v>410</v>
      </c>
      <c r="O19" s="14">
        <f t="shared" si="3"/>
        <v>410</v>
      </c>
      <c r="P19" s="15">
        <f t="shared" si="0"/>
        <v>2566</v>
      </c>
      <c r="S19" s="65"/>
      <c r="T19" s="65" t="s">
        <v>121</v>
      </c>
      <c r="U19" s="65" t="s">
        <v>120</v>
      </c>
      <c r="V19" s="65" t="s">
        <v>121</v>
      </c>
      <c r="W19" s="65" t="s">
        <v>120</v>
      </c>
      <c r="X19" s="65" t="s">
        <v>121</v>
      </c>
      <c r="Y19" s="65" t="s">
        <v>120</v>
      </c>
      <c r="Z19" s="65" t="s">
        <v>121</v>
      </c>
      <c r="AA19" s="65" t="s">
        <v>120</v>
      </c>
      <c r="AB19" s="65" t="s">
        <v>121</v>
      </c>
      <c r="AC19" s="65" t="s">
        <v>120</v>
      </c>
      <c r="AD19" s="65" t="s">
        <v>121</v>
      </c>
      <c r="AE19" s="65" t="s">
        <v>120</v>
      </c>
      <c r="AF19" s="65" t="s">
        <v>121</v>
      </c>
      <c r="AG19" s="65" t="s">
        <v>120</v>
      </c>
      <c r="AH19" s="65" t="s">
        <v>121</v>
      </c>
      <c r="AI19" s="65" t="s">
        <v>120</v>
      </c>
      <c r="AJ19" s="65" t="s">
        <v>121</v>
      </c>
      <c r="AK19" s="65" t="s">
        <v>120</v>
      </c>
      <c r="AL19" s="65" t="s">
        <v>121</v>
      </c>
      <c r="AM19" s="65" t="s">
        <v>120</v>
      </c>
    </row>
    <row r="20" spans="1:39" ht="29.25" customHeight="1" thickTop="1" x14ac:dyDescent="0.4">
      <c r="A20" s="278" t="s">
        <v>87</v>
      </c>
      <c r="B20" s="280" t="s">
        <v>130</v>
      </c>
      <c r="C20" s="282" t="s">
        <v>114</v>
      </c>
      <c r="D20" s="283"/>
      <c r="E20" s="284"/>
      <c r="F20" s="88">
        <f t="shared" ref="F20:O20" si="4">F17/($C$6+$C$7*0.5)</f>
        <v>20</v>
      </c>
      <c r="G20" s="88">
        <f t="shared" si="4"/>
        <v>72.5</v>
      </c>
      <c r="H20" s="88">
        <f t="shared" si="4"/>
        <v>22</v>
      </c>
      <c r="I20" s="88">
        <f t="shared" si="4"/>
        <v>22</v>
      </c>
      <c r="J20" s="88">
        <f t="shared" si="4"/>
        <v>45</v>
      </c>
      <c r="K20" s="88">
        <f t="shared" si="4"/>
        <v>22.5</v>
      </c>
      <c r="L20" s="88">
        <f t="shared" si="4"/>
        <v>50</v>
      </c>
      <c r="M20" s="88">
        <f t="shared" si="4"/>
        <v>45</v>
      </c>
      <c r="N20" s="88">
        <f t="shared" si="4"/>
        <v>65</v>
      </c>
      <c r="O20" s="88">
        <f t="shared" si="4"/>
        <v>50</v>
      </c>
      <c r="P20" s="79">
        <f t="shared" si="0"/>
        <v>414</v>
      </c>
      <c r="S20" s="65" t="s">
        <v>116</v>
      </c>
      <c r="T20" s="66">
        <f>IF(F38="","",F38)</f>
        <v>22</v>
      </c>
      <c r="U20" s="66">
        <f>F20</f>
        <v>20</v>
      </c>
      <c r="V20" s="66">
        <f>IF(G38="","",SUM(T20,G38))</f>
        <v>22</v>
      </c>
      <c r="W20" s="66">
        <f>U20+G20</f>
        <v>92.5</v>
      </c>
      <c r="X20" s="66">
        <f>IF(H38="","",SUM(V20,H38))</f>
        <v>44</v>
      </c>
      <c r="Y20" s="66">
        <f>W20+H20</f>
        <v>114.5</v>
      </c>
      <c r="Z20" s="66">
        <f>IF(I38="","",SUM(X20,I38))</f>
        <v>44</v>
      </c>
      <c r="AA20" s="66">
        <f>Y20+I20</f>
        <v>136.5</v>
      </c>
      <c r="AB20" s="66">
        <f>IF(J38="","",SUM(Z20,J38))</f>
        <v>66</v>
      </c>
      <c r="AC20" s="66">
        <f>AA20+J20</f>
        <v>181.5</v>
      </c>
      <c r="AD20" s="66">
        <f>IF(K38="","",SUM(AB20,K38))</f>
        <v>66</v>
      </c>
      <c r="AE20" s="66">
        <f>AC20+K20</f>
        <v>204</v>
      </c>
      <c r="AF20" s="66">
        <f>IF(L38="","",SUM(AD20,L38))</f>
        <v>88</v>
      </c>
      <c r="AG20" s="66">
        <f>AE20+L20</f>
        <v>254</v>
      </c>
      <c r="AH20" s="66">
        <f>IF(M38="","",SUM(AF20,M38))</f>
        <v>88</v>
      </c>
      <c r="AI20" s="66">
        <f>AG20+M20</f>
        <v>299</v>
      </c>
      <c r="AJ20" s="66">
        <f>IF(N38="","",SUM(AH20,N38))</f>
        <v>110</v>
      </c>
      <c r="AK20" s="66">
        <f>AI20+N20</f>
        <v>364</v>
      </c>
      <c r="AL20" s="66">
        <f>IF(O38="","",SUM(AJ20,O38))</f>
        <v>132</v>
      </c>
      <c r="AM20" s="66">
        <f>AK20+O20</f>
        <v>414</v>
      </c>
    </row>
    <row r="21" spans="1:39" ht="29.25" customHeight="1" x14ac:dyDescent="0.4">
      <c r="A21" s="230"/>
      <c r="B21" s="237"/>
      <c r="C21" s="226" t="s">
        <v>115</v>
      </c>
      <c r="D21" s="227"/>
      <c r="E21" s="228"/>
      <c r="F21" s="84">
        <f t="shared" ref="F21:O21" si="5">F18/($C$6+$C$7*0.5)</f>
        <v>10</v>
      </c>
      <c r="G21" s="84">
        <f t="shared" si="5"/>
        <v>6.25</v>
      </c>
      <c r="H21" s="84">
        <f t="shared" si="5"/>
        <v>7.5</v>
      </c>
      <c r="I21" s="84">
        <f t="shared" si="5"/>
        <v>7.5</v>
      </c>
      <c r="J21" s="84">
        <f t="shared" si="5"/>
        <v>0</v>
      </c>
      <c r="K21" s="84">
        <f t="shared" si="5"/>
        <v>30</v>
      </c>
      <c r="L21" s="84">
        <f t="shared" si="5"/>
        <v>35</v>
      </c>
      <c r="M21" s="84">
        <f t="shared" si="5"/>
        <v>41.25</v>
      </c>
      <c r="N21" s="84">
        <f t="shared" si="5"/>
        <v>37.5</v>
      </c>
      <c r="O21" s="84">
        <f t="shared" si="5"/>
        <v>52.5</v>
      </c>
      <c r="P21" s="13">
        <f t="shared" si="0"/>
        <v>227.5</v>
      </c>
      <c r="S21" s="65" t="s">
        <v>117</v>
      </c>
      <c r="T21" s="66">
        <f>IF(F39="","",F39)</f>
        <v>22</v>
      </c>
      <c r="U21" s="66">
        <f>F21</f>
        <v>10</v>
      </c>
      <c r="V21" s="66">
        <f>IF(G39="","",SUM(T21,G39))</f>
        <v>44</v>
      </c>
      <c r="W21" s="66">
        <f>U21+G21</f>
        <v>16.25</v>
      </c>
      <c r="X21" s="66">
        <f>IF(H39="","",SUM(V21,H39))</f>
        <v>66</v>
      </c>
      <c r="Y21" s="66">
        <f>W21+H21</f>
        <v>23.75</v>
      </c>
      <c r="Z21" s="66">
        <f>IF(I39="","",SUM(X21,I39))</f>
        <v>88</v>
      </c>
      <c r="AA21" s="66">
        <f>Y21+I21</f>
        <v>31.25</v>
      </c>
      <c r="AB21" s="66">
        <f>IF(J39="","",SUM(Z21,J39))</f>
        <v>110</v>
      </c>
      <c r="AC21" s="66">
        <f>AA21+J21</f>
        <v>31.25</v>
      </c>
      <c r="AD21" s="66">
        <f>IF(K39="","",SUM(AB21,K39))</f>
        <v>132</v>
      </c>
      <c r="AE21" s="66">
        <f>AC21+K21</f>
        <v>61.25</v>
      </c>
      <c r="AF21" s="66">
        <f>IF(L39="","",SUM(AD21,L39))</f>
        <v>154</v>
      </c>
      <c r="AG21" s="66">
        <f>AE21+L21</f>
        <v>96.25</v>
      </c>
      <c r="AH21" s="66">
        <f>IF(M39="","",SUM(AF21,M39))</f>
        <v>176</v>
      </c>
      <c r="AI21" s="66">
        <f>AG21+M21</f>
        <v>137.5</v>
      </c>
      <c r="AJ21" s="66">
        <f>IF(N39="","",SUM(AH21,N39))</f>
        <v>198</v>
      </c>
      <c r="AK21" s="66">
        <f>AI21+N21</f>
        <v>175</v>
      </c>
      <c r="AL21" s="66">
        <f>IF(O39="","",SUM(AJ21,O39))</f>
        <v>220</v>
      </c>
      <c r="AM21" s="66">
        <f>AK21+O21</f>
        <v>227.5</v>
      </c>
    </row>
    <row r="22" spans="1:39" ht="29.25" customHeight="1" thickBot="1" x14ac:dyDescent="0.45">
      <c r="A22" s="279"/>
      <c r="B22" s="281"/>
      <c r="C22" s="275" t="s">
        <v>26</v>
      </c>
      <c r="D22" s="276"/>
      <c r="E22" s="277"/>
      <c r="F22" s="14">
        <f t="shared" ref="F22:O22" si="6">SUM(F20,F21)</f>
        <v>30</v>
      </c>
      <c r="G22" s="14">
        <f t="shared" si="6"/>
        <v>78.75</v>
      </c>
      <c r="H22" s="14">
        <f t="shared" si="6"/>
        <v>29.5</v>
      </c>
      <c r="I22" s="14">
        <f t="shared" si="6"/>
        <v>29.5</v>
      </c>
      <c r="J22" s="14">
        <f t="shared" si="6"/>
        <v>45</v>
      </c>
      <c r="K22" s="14">
        <f t="shared" si="6"/>
        <v>52.5</v>
      </c>
      <c r="L22" s="14">
        <f t="shared" si="6"/>
        <v>85</v>
      </c>
      <c r="M22" s="14">
        <f t="shared" si="6"/>
        <v>86.25</v>
      </c>
      <c r="N22" s="14">
        <f t="shared" si="6"/>
        <v>102.5</v>
      </c>
      <c r="O22" s="14">
        <f t="shared" si="6"/>
        <v>102.5</v>
      </c>
      <c r="P22" s="15">
        <f t="shared" si="0"/>
        <v>641.5</v>
      </c>
      <c r="S22" s="65" t="s">
        <v>69</v>
      </c>
      <c r="T22" s="66">
        <f t="shared" ref="T22" si="7">IF(T20="","",SUM(T20:T21))</f>
        <v>44</v>
      </c>
      <c r="U22" s="66">
        <f>IF(U20="","",SUM(U20:U21))</f>
        <v>30</v>
      </c>
      <c r="V22" s="66">
        <f t="shared" ref="V22" si="8">IF(V20="","",SUM(V20:V21))</f>
        <v>66</v>
      </c>
      <c r="W22" s="66">
        <f>IF(W20="","",SUM(W20:W21))</f>
        <v>108.75</v>
      </c>
      <c r="X22" s="66">
        <f t="shared" ref="X22" si="9">IF(X20="","",SUM(X20:X21))</f>
        <v>110</v>
      </c>
      <c r="Y22" s="66">
        <f>IF(Y20="","",SUM(Y20:Y21))</f>
        <v>138.25</v>
      </c>
      <c r="Z22" s="66">
        <f t="shared" ref="Z22" si="10">IF(Z20="","",SUM(Z20:Z21))</f>
        <v>132</v>
      </c>
      <c r="AA22" s="66">
        <f>IF(AA20="","",SUM(AA20:AA21))</f>
        <v>167.75</v>
      </c>
      <c r="AB22" s="66">
        <f t="shared" ref="AB22" si="11">IF(AB20="","",SUM(AB20:AB21))</f>
        <v>176</v>
      </c>
      <c r="AC22" s="66">
        <f>IF(AC20="","",SUM(AC20:AC21))</f>
        <v>212.75</v>
      </c>
      <c r="AD22" s="66">
        <f t="shared" ref="AD22" si="12">IF(AD20="","",SUM(AD20:AD21))</f>
        <v>198</v>
      </c>
      <c r="AE22" s="66">
        <f>IF(AE20="","",SUM(AE20:AE21))</f>
        <v>265.25</v>
      </c>
      <c r="AF22" s="66">
        <f t="shared" ref="AF22" si="13">IF(AF20="","",SUM(AF20:AF21))</f>
        <v>242</v>
      </c>
      <c r="AG22" s="66">
        <f>IF(AG20="","",SUM(AG20:AG21))</f>
        <v>350.25</v>
      </c>
      <c r="AH22" s="66">
        <f t="shared" ref="AH22" si="14">IF(AH20="","",SUM(AH20:AH21))</f>
        <v>264</v>
      </c>
      <c r="AI22" s="66">
        <f>IF(AI20="","",SUM(AI20:AI21))</f>
        <v>436.5</v>
      </c>
      <c r="AJ22" s="66">
        <f t="shared" ref="AJ22" si="15">IF(AJ20="","",SUM(AJ20:AJ21))</f>
        <v>308</v>
      </c>
      <c r="AK22" s="66">
        <f>IF(AK20="","",SUM(AK20:AK21))</f>
        <v>539</v>
      </c>
      <c r="AL22" s="66">
        <f t="shared" ref="AL22" si="16">IF(AL20="","",SUM(AL20:AL21))</f>
        <v>352</v>
      </c>
      <c r="AM22" s="66">
        <f>IF(AM20="","",SUM(AM20:AM21))</f>
        <v>641.5</v>
      </c>
    </row>
    <row r="23" spans="1:39" x14ac:dyDescent="0.4">
      <c r="A23" s="76"/>
      <c r="B23" s="77"/>
      <c r="C23" s="76"/>
      <c r="D23" s="76"/>
      <c r="E23" s="76"/>
      <c r="F23" s="78"/>
      <c r="G23" s="78"/>
      <c r="H23" s="78"/>
      <c r="I23" s="78"/>
      <c r="J23" s="78"/>
      <c r="K23" s="78"/>
      <c r="L23" s="78"/>
      <c r="M23" s="78"/>
      <c r="N23" s="78"/>
      <c r="O23" s="78"/>
      <c r="P23" s="72"/>
      <c r="S23" s="65" t="s">
        <v>95</v>
      </c>
      <c r="T23" s="66">
        <v>10</v>
      </c>
      <c r="U23" s="66">
        <v>10</v>
      </c>
      <c r="V23" s="66">
        <v>10</v>
      </c>
      <c r="W23" s="66">
        <v>10</v>
      </c>
      <c r="X23" s="66">
        <v>10</v>
      </c>
      <c r="Y23" s="66">
        <v>10</v>
      </c>
      <c r="Z23" s="66">
        <v>10</v>
      </c>
      <c r="AA23" s="66">
        <v>10</v>
      </c>
      <c r="AB23" s="66">
        <v>10</v>
      </c>
      <c r="AC23" s="66">
        <v>10</v>
      </c>
      <c r="AD23" s="66">
        <v>10</v>
      </c>
      <c r="AE23" s="66">
        <v>10</v>
      </c>
      <c r="AF23" s="66">
        <v>10</v>
      </c>
      <c r="AG23" s="66">
        <v>10</v>
      </c>
      <c r="AH23" s="66">
        <v>10</v>
      </c>
      <c r="AI23" s="66">
        <v>10</v>
      </c>
      <c r="AJ23" s="66">
        <v>10</v>
      </c>
      <c r="AK23" s="66">
        <v>10</v>
      </c>
      <c r="AL23" s="66">
        <v>10</v>
      </c>
      <c r="AM23" s="66">
        <v>10</v>
      </c>
    </row>
    <row r="24" spans="1:39" ht="29.25" customHeight="1" x14ac:dyDescent="0.4">
      <c r="A24" s="3" t="s">
        <v>129</v>
      </c>
      <c r="B24" s="1"/>
      <c r="C24" s="1"/>
      <c r="D24" s="1"/>
      <c r="E24" s="1"/>
      <c r="F24" s="1"/>
      <c r="G24" s="1"/>
      <c r="H24" s="1"/>
      <c r="I24" s="1"/>
      <c r="J24" s="1"/>
      <c r="K24" s="1"/>
      <c r="L24" s="1"/>
      <c r="M24" s="1"/>
      <c r="N24" s="1"/>
      <c r="O24" s="1"/>
      <c r="P24" s="1"/>
      <c r="S24" s="65" t="s">
        <v>71</v>
      </c>
      <c r="T24" s="65" t="s">
        <v>62</v>
      </c>
      <c r="U24" s="65"/>
      <c r="V24" s="65" t="s">
        <v>63</v>
      </c>
      <c r="W24" s="65"/>
      <c r="X24" s="65" t="s">
        <v>64</v>
      </c>
      <c r="Y24" s="65"/>
      <c r="Z24" s="65" t="s">
        <v>65</v>
      </c>
      <c r="AA24" s="65"/>
      <c r="AB24" s="65" t="s">
        <v>66</v>
      </c>
      <c r="AC24" s="65"/>
      <c r="AD24" s="65" t="s">
        <v>67</v>
      </c>
      <c r="AE24" s="65"/>
      <c r="AF24" s="65" t="s">
        <v>68</v>
      </c>
      <c r="AG24" s="65"/>
      <c r="AH24" s="65" t="s">
        <v>82</v>
      </c>
      <c r="AI24" s="65"/>
      <c r="AJ24" s="65" t="s">
        <v>83</v>
      </c>
      <c r="AK24" s="65"/>
      <c r="AL24" s="65" t="s">
        <v>100</v>
      </c>
      <c r="AM24" s="65"/>
    </row>
    <row r="25" spans="1:39" ht="29.25" customHeight="1" thickBot="1" x14ac:dyDescent="0.45">
      <c r="A25" s="2" t="s">
        <v>0</v>
      </c>
      <c r="B25" s="3"/>
      <c r="C25" s="3"/>
      <c r="D25" s="3"/>
      <c r="E25" s="3"/>
      <c r="F25" s="1"/>
      <c r="G25" s="1"/>
      <c r="H25" s="1"/>
      <c r="I25" s="1"/>
      <c r="J25" s="1"/>
      <c r="K25" s="1"/>
      <c r="L25" s="1"/>
      <c r="M25" s="1"/>
      <c r="N25" s="1"/>
      <c r="O25" s="1"/>
      <c r="P25" s="1"/>
      <c r="S25" s="65"/>
      <c r="T25" s="65" t="s">
        <v>121</v>
      </c>
      <c r="U25" s="65" t="s">
        <v>120</v>
      </c>
      <c r="V25" s="65" t="s">
        <v>121</v>
      </c>
      <c r="W25" s="65" t="s">
        <v>120</v>
      </c>
      <c r="X25" s="65" t="s">
        <v>121</v>
      </c>
      <c r="Y25" s="65" t="s">
        <v>120</v>
      </c>
      <c r="Z25" s="65" t="s">
        <v>121</v>
      </c>
      <c r="AA25" s="65" t="s">
        <v>120</v>
      </c>
      <c r="AB25" s="65" t="s">
        <v>121</v>
      </c>
      <c r="AC25" s="65" t="s">
        <v>120</v>
      </c>
      <c r="AD25" s="65" t="s">
        <v>121</v>
      </c>
      <c r="AE25" s="65" t="s">
        <v>120</v>
      </c>
      <c r="AF25" s="65" t="s">
        <v>121</v>
      </c>
      <c r="AG25" s="65" t="s">
        <v>120</v>
      </c>
      <c r="AH25" s="65" t="s">
        <v>121</v>
      </c>
      <c r="AI25" s="65" t="s">
        <v>120</v>
      </c>
      <c r="AJ25" s="65" t="s">
        <v>121</v>
      </c>
      <c r="AK25" s="65" t="s">
        <v>120</v>
      </c>
      <c r="AL25" s="65" t="s">
        <v>121</v>
      </c>
      <c r="AM25" s="65" t="s">
        <v>120</v>
      </c>
    </row>
    <row r="26" spans="1:39" ht="29.25" customHeight="1" thickBot="1" x14ac:dyDescent="0.45">
      <c r="A26" s="3"/>
      <c r="B26" s="3" t="s">
        <v>114</v>
      </c>
      <c r="C26" s="127">
        <v>550</v>
      </c>
      <c r="D26" s="3" t="s">
        <v>59</v>
      </c>
      <c r="E26" s="3"/>
      <c r="G26" s="3"/>
      <c r="H26" s="1"/>
      <c r="J26" s="3"/>
      <c r="K26" s="3" t="s">
        <v>1</v>
      </c>
      <c r="N26" s="4" t="s">
        <v>2</v>
      </c>
      <c r="O26" s="5">
        <v>0.16</v>
      </c>
      <c r="P26" s="6"/>
      <c r="S26" s="65" t="s">
        <v>116</v>
      </c>
      <c r="T26" s="66">
        <f>IF(F35="","",F35)</f>
        <v>88</v>
      </c>
      <c r="U26" s="66">
        <f>F17</f>
        <v>80</v>
      </c>
      <c r="V26" s="66">
        <f>IF(G35="","",SUM(T26,G35))</f>
        <v>88</v>
      </c>
      <c r="W26" s="66">
        <f>U26+G17</f>
        <v>370</v>
      </c>
      <c r="X26" s="66">
        <f>IF(H35="","",SUM(V26,H35))</f>
        <v>176</v>
      </c>
      <c r="Y26" s="66">
        <f>W26+H17</f>
        <v>458</v>
      </c>
      <c r="Z26" s="66">
        <f>IF(I35="","",SUM(X26,I35))</f>
        <v>176</v>
      </c>
      <c r="AA26" s="66">
        <f>Y26+I17</f>
        <v>546</v>
      </c>
      <c r="AB26" s="66">
        <f>IF(J35="","",SUM(Z26,J35))</f>
        <v>264</v>
      </c>
      <c r="AC26" s="66">
        <f>AA26+J17</f>
        <v>726</v>
      </c>
      <c r="AD26" s="66">
        <f>IF(K35="","",SUM(AB26,K35))</f>
        <v>264</v>
      </c>
      <c r="AE26" s="66">
        <f>AC26+K17</f>
        <v>816</v>
      </c>
      <c r="AF26" s="66">
        <f>IF(L35="","",SUM(AD26,L35))</f>
        <v>352</v>
      </c>
      <c r="AG26" s="66">
        <f>AE26+L17</f>
        <v>1016</v>
      </c>
      <c r="AH26" s="66">
        <f>IF(M35="","",SUM(AF26,M35))</f>
        <v>352</v>
      </c>
      <c r="AI26" s="66">
        <f>AG26+M17</f>
        <v>1196</v>
      </c>
      <c r="AJ26" s="66">
        <f>IF(N35="","",SUM(AH26,N35))</f>
        <v>440</v>
      </c>
      <c r="AK26" s="66">
        <f>AI26+N17</f>
        <v>1456</v>
      </c>
      <c r="AL26" s="66">
        <f>IF(O35="","",SUM(AJ26,O35))</f>
        <v>528</v>
      </c>
      <c r="AM26" s="66">
        <f>AK26+O17</f>
        <v>1656</v>
      </c>
    </row>
    <row r="27" spans="1:39" ht="29.25" customHeight="1" thickBot="1" x14ac:dyDescent="0.45">
      <c r="A27" s="3"/>
      <c r="B27" s="3" t="s">
        <v>115</v>
      </c>
      <c r="C27" s="127">
        <v>200</v>
      </c>
      <c r="D27" s="3" t="s">
        <v>59</v>
      </c>
      <c r="E27" s="3"/>
      <c r="G27" s="3"/>
      <c r="H27" s="1"/>
      <c r="J27" s="3"/>
      <c r="K27" s="3" t="s">
        <v>96</v>
      </c>
      <c r="N27" s="4" t="s">
        <v>2</v>
      </c>
      <c r="O27" s="7">
        <v>0.12</v>
      </c>
      <c r="P27" s="8" t="s">
        <v>3</v>
      </c>
      <c r="S27" s="65" t="s">
        <v>117</v>
      </c>
      <c r="T27" s="66">
        <f>IF(F36="","",F36)</f>
        <v>88</v>
      </c>
      <c r="U27" s="66">
        <f>F18</f>
        <v>40</v>
      </c>
      <c r="V27" s="66">
        <f>IF(G36="","",SUM(T27,G36))</f>
        <v>176</v>
      </c>
      <c r="W27" s="66">
        <f>U27+G18</f>
        <v>65</v>
      </c>
      <c r="X27" s="66">
        <f>IF(H36="","",SUM(V27,H36))</f>
        <v>264</v>
      </c>
      <c r="Y27" s="66">
        <f>W27+H18</f>
        <v>95</v>
      </c>
      <c r="Z27" s="66">
        <f>IF(I36="","",SUM(X27,I36))</f>
        <v>352</v>
      </c>
      <c r="AA27" s="66">
        <f>Y27+I18</f>
        <v>125</v>
      </c>
      <c r="AB27" s="66">
        <f>IF(J36="","",SUM(Z27,J36))</f>
        <v>440</v>
      </c>
      <c r="AC27" s="66">
        <f>AA27+J18</f>
        <v>125</v>
      </c>
      <c r="AD27" s="66">
        <f>IF(K36="","",SUM(AB27,K36))</f>
        <v>528</v>
      </c>
      <c r="AE27" s="66">
        <f>AC27+K18</f>
        <v>245</v>
      </c>
      <c r="AF27" s="66">
        <f>IF(L36="","",SUM(AD27,L36))</f>
        <v>616</v>
      </c>
      <c r="AG27" s="66">
        <f>AE27+L18</f>
        <v>385</v>
      </c>
      <c r="AH27" s="66">
        <f>IF(M36="","",SUM(AF27,M36))</f>
        <v>704</v>
      </c>
      <c r="AI27" s="66">
        <f>AG27+M18</f>
        <v>550</v>
      </c>
      <c r="AJ27" s="66">
        <f>IF(N36="","",SUM(AH27,N36))</f>
        <v>792</v>
      </c>
      <c r="AK27" s="66">
        <f>AI27+N18</f>
        <v>700</v>
      </c>
      <c r="AL27" s="66">
        <f>IF(O36="","",SUM(AJ27,O36))</f>
        <v>880</v>
      </c>
      <c r="AM27" s="66">
        <f>AK27+O18</f>
        <v>910</v>
      </c>
    </row>
    <row r="28" spans="1:39" ht="29.25" customHeight="1" x14ac:dyDescent="0.4">
      <c r="A28" s="1"/>
      <c r="B28" s="62" t="s">
        <v>131</v>
      </c>
      <c r="C28" s="1"/>
      <c r="D28" s="1"/>
      <c r="E28" s="1"/>
      <c r="F28" s="1"/>
      <c r="G28" s="1"/>
      <c r="H28" s="1"/>
      <c r="I28" s="1"/>
      <c r="J28" s="1"/>
      <c r="K28" s="1"/>
      <c r="L28" s="1"/>
      <c r="M28" s="1"/>
      <c r="N28" s="1"/>
      <c r="O28" s="1"/>
      <c r="P28" s="1"/>
      <c r="S28" s="65" t="s">
        <v>69</v>
      </c>
      <c r="T28" s="66">
        <f t="shared" ref="T28" si="17">IF(T26="","",SUM(T26:T27))</f>
        <v>176</v>
      </c>
      <c r="U28" s="66">
        <f>IF(U26="","",SUM(U26:U27))</f>
        <v>120</v>
      </c>
      <c r="V28" s="66">
        <f t="shared" ref="V28" si="18">IF(V26="","",SUM(V26:V27))</f>
        <v>264</v>
      </c>
      <c r="W28" s="66">
        <f>IF(W26="","",SUM(W26:W27))</f>
        <v>435</v>
      </c>
      <c r="X28" s="66">
        <f t="shared" ref="X28" si="19">IF(X26="","",SUM(X26:X27))</f>
        <v>440</v>
      </c>
      <c r="Y28" s="66">
        <f>IF(Y26="","",SUM(Y26:Y27))</f>
        <v>553</v>
      </c>
      <c r="Z28" s="66">
        <f t="shared" ref="Z28" si="20">IF(Z26="","",SUM(Z26:Z27))</f>
        <v>528</v>
      </c>
      <c r="AA28" s="66">
        <f>IF(AA26="","",SUM(AA26:AA27))</f>
        <v>671</v>
      </c>
      <c r="AB28" s="66">
        <f t="shared" ref="AB28" si="21">IF(AB26="","",SUM(AB26:AB27))</f>
        <v>704</v>
      </c>
      <c r="AC28" s="66">
        <f>IF(AC26="","",SUM(AC26:AC27))</f>
        <v>851</v>
      </c>
      <c r="AD28" s="66">
        <f t="shared" ref="AD28" si="22">IF(AD26="","",SUM(AD26:AD27))</f>
        <v>792</v>
      </c>
      <c r="AE28" s="66">
        <f>IF(AE26="","",SUM(AE26:AE27))</f>
        <v>1061</v>
      </c>
      <c r="AF28" s="66">
        <f t="shared" ref="AF28" si="23">IF(AF26="","",SUM(AF26:AF27))</f>
        <v>968</v>
      </c>
      <c r="AG28" s="66">
        <f>IF(AG26="","",SUM(AG26:AG27))</f>
        <v>1401</v>
      </c>
      <c r="AH28" s="66">
        <f t="shared" ref="AH28" si="24">IF(AH26="","",SUM(AH26:AH27))</f>
        <v>1056</v>
      </c>
      <c r="AI28" s="66">
        <f>IF(AI26="","",SUM(AI26:AI27))</f>
        <v>1746</v>
      </c>
      <c r="AJ28" s="66">
        <f t="shared" ref="AJ28" si="25">IF(AJ26="","",SUM(AJ26:AJ27))</f>
        <v>1232</v>
      </c>
      <c r="AK28" s="66">
        <f>IF(AK26="","",SUM(AK26:AK27))</f>
        <v>2156</v>
      </c>
      <c r="AL28" s="66">
        <f t="shared" ref="AL28" si="26">IF(AL26="","",SUM(AL26:AL27))</f>
        <v>1408</v>
      </c>
      <c r="AM28" s="66">
        <f>IF(AM26="","",SUM(AM26:AM27))</f>
        <v>2566</v>
      </c>
    </row>
    <row r="29" spans="1:39" ht="29.25" customHeight="1" thickBot="1" x14ac:dyDescent="0.45">
      <c r="A29" s="1" t="s">
        <v>4</v>
      </c>
      <c r="B29" s="9"/>
      <c r="C29" s="1"/>
      <c r="D29" s="1"/>
      <c r="E29" s="1"/>
      <c r="F29" s="1"/>
      <c r="G29" s="1"/>
      <c r="H29" s="1"/>
      <c r="I29" s="1"/>
      <c r="J29" s="1"/>
      <c r="K29" s="1"/>
      <c r="L29" s="1"/>
      <c r="M29" s="1"/>
      <c r="N29" s="1"/>
      <c r="O29" s="1"/>
      <c r="P29" s="1"/>
      <c r="S29" s="65" t="s">
        <v>95</v>
      </c>
      <c r="T29" s="66">
        <v>10</v>
      </c>
      <c r="U29" s="66">
        <v>10</v>
      </c>
      <c r="V29" s="66">
        <v>10</v>
      </c>
      <c r="W29" s="66">
        <v>10</v>
      </c>
      <c r="X29" s="66">
        <v>10</v>
      </c>
      <c r="Y29" s="66">
        <v>10</v>
      </c>
      <c r="Z29" s="66">
        <v>10</v>
      </c>
      <c r="AA29" s="66">
        <v>10</v>
      </c>
      <c r="AB29" s="66">
        <v>10</v>
      </c>
      <c r="AC29" s="66">
        <v>10</v>
      </c>
      <c r="AD29" s="66">
        <v>10</v>
      </c>
      <c r="AE29" s="66">
        <v>10</v>
      </c>
      <c r="AF29" s="66">
        <v>10</v>
      </c>
      <c r="AG29" s="66">
        <v>10</v>
      </c>
      <c r="AH29" s="66">
        <v>10</v>
      </c>
      <c r="AI29" s="66">
        <v>10</v>
      </c>
      <c r="AJ29" s="66">
        <v>10</v>
      </c>
      <c r="AK29" s="66">
        <v>10</v>
      </c>
      <c r="AL29" s="66">
        <v>10</v>
      </c>
      <c r="AM29" s="66">
        <v>10</v>
      </c>
    </row>
    <row r="30" spans="1:39" ht="29.25" customHeight="1" x14ac:dyDescent="0.4">
      <c r="A30" s="56" t="s">
        <v>6</v>
      </c>
      <c r="B30" s="1"/>
      <c r="C30" s="1"/>
      <c r="D30" s="1"/>
      <c r="E30" s="1"/>
      <c r="F30" s="269" t="s">
        <v>111</v>
      </c>
      <c r="G30" s="270"/>
      <c r="H30" s="270"/>
      <c r="I30" s="270"/>
      <c r="J30" s="270"/>
      <c r="K30" s="270"/>
      <c r="L30" s="270"/>
      <c r="M30" s="270"/>
      <c r="N30" s="271"/>
      <c r="O30" s="96" t="s">
        <v>112</v>
      </c>
      <c r="P30" s="234" t="s">
        <v>5</v>
      </c>
    </row>
    <row r="31" spans="1:39" ht="29.25" customHeight="1" x14ac:dyDescent="0.4">
      <c r="A31" s="56" t="s">
        <v>58</v>
      </c>
      <c r="B31" s="1"/>
      <c r="C31" s="1"/>
      <c r="D31" s="1"/>
      <c r="E31" s="1"/>
      <c r="F31" s="51" t="s">
        <v>51</v>
      </c>
      <c r="G31" s="10" t="s">
        <v>52</v>
      </c>
      <c r="H31" s="10" t="s">
        <v>53</v>
      </c>
      <c r="I31" s="10" t="s">
        <v>54</v>
      </c>
      <c r="J31" s="10" t="s">
        <v>55</v>
      </c>
      <c r="K31" s="10" t="s">
        <v>56</v>
      </c>
      <c r="L31" s="10" t="s">
        <v>57</v>
      </c>
      <c r="M31" s="10" t="s">
        <v>7</v>
      </c>
      <c r="N31" s="10" t="s">
        <v>8</v>
      </c>
      <c r="O31" s="10" t="s">
        <v>84</v>
      </c>
      <c r="P31" s="272"/>
    </row>
    <row r="32" spans="1:39" ht="29.25" customHeight="1" x14ac:dyDescent="0.4">
      <c r="A32" s="265" t="s">
        <v>132</v>
      </c>
      <c r="B32" s="262" t="s">
        <v>113</v>
      </c>
      <c r="C32" s="274" t="s">
        <v>118</v>
      </c>
      <c r="D32" s="274"/>
      <c r="E32" s="274"/>
      <c r="F32" s="90">
        <v>1</v>
      </c>
      <c r="G32" s="90">
        <v>0</v>
      </c>
      <c r="H32" s="90">
        <v>1</v>
      </c>
      <c r="I32" s="90">
        <v>0</v>
      </c>
      <c r="J32" s="90">
        <v>1</v>
      </c>
      <c r="K32" s="90">
        <v>0</v>
      </c>
      <c r="L32" s="90">
        <v>1</v>
      </c>
      <c r="M32" s="90">
        <v>0</v>
      </c>
      <c r="N32" s="90">
        <v>1</v>
      </c>
      <c r="O32" s="90">
        <v>1</v>
      </c>
      <c r="P32" s="12">
        <f>SUM(F32:O32)</f>
        <v>6</v>
      </c>
    </row>
    <row r="33" spans="1:16" ht="29.25" customHeight="1" x14ac:dyDescent="0.4">
      <c r="A33" s="265"/>
      <c r="B33" s="262"/>
      <c r="C33" s="274" t="s">
        <v>119</v>
      </c>
      <c r="D33" s="274"/>
      <c r="E33" s="274"/>
      <c r="F33" s="90">
        <v>2</v>
      </c>
      <c r="G33" s="90">
        <v>2</v>
      </c>
      <c r="H33" s="90">
        <v>2</v>
      </c>
      <c r="I33" s="90">
        <v>2</v>
      </c>
      <c r="J33" s="90">
        <v>2</v>
      </c>
      <c r="K33" s="90">
        <v>2</v>
      </c>
      <c r="L33" s="90">
        <v>2</v>
      </c>
      <c r="M33" s="90">
        <v>2</v>
      </c>
      <c r="N33" s="90">
        <v>2</v>
      </c>
      <c r="O33" s="90">
        <v>2</v>
      </c>
      <c r="P33" s="12">
        <f t="shared" ref="P33:P40" si="27">SUM(F33:O33)</f>
        <v>20</v>
      </c>
    </row>
    <row r="34" spans="1:16" ht="29.25" customHeight="1" thickBot="1" x14ac:dyDescent="0.45">
      <c r="A34" s="229"/>
      <c r="B34" s="273"/>
      <c r="C34" s="285" t="s">
        <v>60</v>
      </c>
      <c r="D34" s="285"/>
      <c r="E34" s="285"/>
      <c r="F34" s="85">
        <f t="shared" ref="F34:O34" si="28">SUM(F32:F33)</f>
        <v>3</v>
      </c>
      <c r="G34" s="85">
        <f t="shared" si="28"/>
        <v>2</v>
      </c>
      <c r="H34" s="85">
        <f t="shared" si="28"/>
        <v>3</v>
      </c>
      <c r="I34" s="85">
        <f t="shared" si="28"/>
        <v>2</v>
      </c>
      <c r="J34" s="85">
        <f>SUM(J32:J33)</f>
        <v>3</v>
      </c>
      <c r="K34" s="85">
        <f t="shared" si="28"/>
        <v>2</v>
      </c>
      <c r="L34" s="85">
        <f t="shared" si="28"/>
        <v>3</v>
      </c>
      <c r="M34" s="85">
        <f t="shared" si="28"/>
        <v>2</v>
      </c>
      <c r="N34" s="85">
        <f t="shared" si="28"/>
        <v>3</v>
      </c>
      <c r="O34" s="85">
        <f t="shared" si="28"/>
        <v>3</v>
      </c>
      <c r="P34" s="12">
        <f t="shared" si="27"/>
        <v>26</v>
      </c>
    </row>
    <row r="35" spans="1:16" ht="29.25" customHeight="1" thickTop="1" x14ac:dyDescent="0.4">
      <c r="A35" s="264" t="s">
        <v>88</v>
      </c>
      <c r="B35" s="261" t="s">
        <v>113</v>
      </c>
      <c r="C35" s="266" t="s">
        <v>118</v>
      </c>
      <c r="D35" s="266"/>
      <c r="E35" s="266"/>
      <c r="F35" s="89">
        <f>ROUNDDOWN(IF($C$26=0,0,IF(IF($C$26&gt;=500,$C$26*$O$26,$C$26*$O$27+20)&gt;100,100*F32,IF($C$26&gt;=500,$C$26*$O$26,$C$26*$O$27+20)*F32)),0)</f>
        <v>88</v>
      </c>
      <c r="G35" s="89">
        <f t="shared" ref="G35:O35" si="29">ROUNDDOWN(IF($C$26=0,0,IF(IF($C$26&gt;=500,$C$26*$O$26,$C$26*$O$27+20)&gt;100,100*G32,IF($C$26&gt;=500,$C$26*$O$26,$C$26*$O$27+20)*G32)),0)</f>
        <v>0</v>
      </c>
      <c r="H35" s="89">
        <f t="shared" si="29"/>
        <v>88</v>
      </c>
      <c r="I35" s="89">
        <f t="shared" si="29"/>
        <v>0</v>
      </c>
      <c r="J35" s="89">
        <f t="shared" si="29"/>
        <v>88</v>
      </c>
      <c r="K35" s="89">
        <f t="shared" si="29"/>
        <v>0</v>
      </c>
      <c r="L35" s="89">
        <f t="shared" si="29"/>
        <v>88</v>
      </c>
      <c r="M35" s="89">
        <f t="shared" si="29"/>
        <v>0</v>
      </c>
      <c r="N35" s="89">
        <f t="shared" si="29"/>
        <v>88</v>
      </c>
      <c r="O35" s="89">
        <f t="shared" si="29"/>
        <v>88</v>
      </c>
      <c r="P35" s="61">
        <f t="shared" si="27"/>
        <v>528</v>
      </c>
    </row>
    <row r="36" spans="1:16" ht="29.25" customHeight="1" x14ac:dyDescent="0.4">
      <c r="A36" s="265"/>
      <c r="B36" s="262"/>
      <c r="C36" s="267" t="s">
        <v>115</v>
      </c>
      <c r="D36" s="267"/>
      <c r="E36" s="267"/>
      <c r="F36" s="82">
        <f>ROUNDDOWN(IF($C$27=0,0,IF(IF($C$27&gt;=500,$C$27*$O$26,$C$27*$O$27+20)&gt;100,100*F33,IF($C$27&gt;=500,$C$27*$O$26,$C$27*$O$27+20)*F33)),0)</f>
        <v>88</v>
      </c>
      <c r="G36" s="82">
        <f t="shared" ref="G36:O36" si="30">ROUNDDOWN(IF($C$27=0,0,IF(IF($C$27&gt;=500,$C$27*$O$26,$C$27*$O$27+20)&gt;100,100*G33,IF($C$27&gt;=500,$C$27*$O$26,$C$27*$O$27+20)*G33)),0)</f>
        <v>88</v>
      </c>
      <c r="H36" s="82">
        <f t="shared" si="30"/>
        <v>88</v>
      </c>
      <c r="I36" s="82">
        <f t="shared" si="30"/>
        <v>88</v>
      </c>
      <c r="J36" s="82">
        <f t="shared" si="30"/>
        <v>88</v>
      </c>
      <c r="K36" s="82">
        <f t="shared" si="30"/>
        <v>88</v>
      </c>
      <c r="L36" s="82">
        <f t="shared" si="30"/>
        <v>88</v>
      </c>
      <c r="M36" s="82">
        <f t="shared" si="30"/>
        <v>88</v>
      </c>
      <c r="N36" s="82">
        <f t="shared" si="30"/>
        <v>88</v>
      </c>
      <c r="O36" s="82">
        <f t="shared" si="30"/>
        <v>88</v>
      </c>
      <c r="P36" s="13">
        <f t="shared" si="27"/>
        <v>880</v>
      </c>
    </row>
    <row r="37" spans="1:16" ht="29.25" customHeight="1" thickBot="1" x14ac:dyDescent="0.45">
      <c r="A37" s="229"/>
      <c r="B37" s="236"/>
      <c r="C37" s="268" t="s">
        <v>26</v>
      </c>
      <c r="D37" s="268"/>
      <c r="E37" s="268"/>
      <c r="F37" s="85">
        <f t="shared" ref="F37:O37" si="31">SUM(F35:F36)</f>
        <v>176</v>
      </c>
      <c r="G37" s="85">
        <f t="shared" si="31"/>
        <v>88</v>
      </c>
      <c r="H37" s="85">
        <f t="shared" si="31"/>
        <v>176</v>
      </c>
      <c r="I37" s="85">
        <f t="shared" si="31"/>
        <v>88</v>
      </c>
      <c r="J37" s="85">
        <f t="shared" si="31"/>
        <v>176</v>
      </c>
      <c r="K37" s="85">
        <f t="shared" si="31"/>
        <v>88</v>
      </c>
      <c r="L37" s="85">
        <f t="shared" si="31"/>
        <v>176</v>
      </c>
      <c r="M37" s="85">
        <f t="shared" si="31"/>
        <v>88</v>
      </c>
      <c r="N37" s="85">
        <f t="shared" si="31"/>
        <v>176</v>
      </c>
      <c r="O37" s="85">
        <f t="shared" si="31"/>
        <v>176</v>
      </c>
      <c r="P37" s="86">
        <f t="shared" si="27"/>
        <v>1408</v>
      </c>
    </row>
    <row r="38" spans="1:16" ht="28.5" customHeight="1" thickTop="1" x14ac:dyDescent="0.4">
      <c r="A38" s="259" t="s">
        <v>89</v>
      </c>
      <c r="B38" s="261" t="s">
        <v>113</v>
      </c>
      <c r="C38" s="266" t="s">
        <v>118</v>
      </c>
      <c r="D38" s="266"/>
      <c r="E38" s="266"/>
      <c r="F38" s="89">
        <f t="shared" ref="F38:O38" si="32">F35/($C$6+$C$7*0.5)</f>
        <v>22</v>
      </c>
      <c r="G38" s="89">
        <f t="shared" si="32"/>
        <v>0</v>
      </c>
      <c r="H38" s="89">
        <f t="shared" si="32"/>
        <v>22</v>
      </c>
      <c r="I38" s="89">
        <f t="shared" si="32"/>
        <v>0</v>
      </c>
      <c r="J38" s="89">
        <f t="shared" si="32"/>
        <v>22</v>
      </c>
      <c r="K38" s="89">
        <f t="shared" si="32"/>
        <v>0</v>
      </c>
      <c r="L38" s="89">
        <f t="shared" si="32"/>
        <v>22</v>
      </c>
      <c r="M38" s="89">
        <f t="shared" si="32"/>
        <v>0</v>
      </c>
      <c r="N38" s="89">
        <f t="shared" si="32"/>
        <v>22</v>
      </c>
      <c r="O38" s="89">
        <f t="shared" si="32"/>
        <v>22</v>
      </c>
      <c r="P38" s="61">
        <f t="shared" si="27"/>
        <v>132</v>
      </c>
    </row>
    <row r="39" spans="1:16" ht="28.5" customHeight="1" x14ac:dyDescent="0.4">
      <c r="A39" s="260"/>
      <c r="B39" s="262"/>
      <c r="C39" s="267" t="s">
        <v>119</v>
      </c>
      <c r="D39" s="267"/>
      <c r="E39" s="267"/>
      <c r="F39" s="82">
        <f t="shared" ref="F39:O39" si="33">F36/($C$6+$C$7*0.5)</f>
        <v>22</v>
      </c>
      <c r="G39" s="82">
        <f t="shared" si="33"/>
        <v>22</v>
      </c>
      <c r="H39" s="82">
        <f t="shared" si="33"/>
        <v>22</v>
      </c>
      <c r="I39" s="82">
        <f t="shared" si="33"/>
        <v>22</v>
      </c>
      <c r="J39" s="82">
        <f t="shared" si="33"/>
        <v>22</v>
      </c>
      <c r="K39" s="82">
        <f t="shared" si="33"/>
        <v>22</v>
      </c>
      <c r="L39" s="82">
        <f t="shared" si="33"/>
        <v>22</v>
      </c>
      <c r="M39" s="82">
        <f t="shared" si="33"/>
        <v>22</v>
      </c>
      <c r="N39" s="82">
        <f t="shared" si="33"/>
        <v>22</v>
      </c>
      <c r="O39" s="82">
        <f t="shared" si="33"/>
        <v>22</v>
      </c>
      <c r="P39" s="13">
        <f t="shared" si="27"/>
        <v>220</v>
      </c>
    </row>
    <row r="40" spans="1:16" ht="30" customHeight="1" x14ac:dyDescent="0.4">
      <c r="A40" s="260"/>
      <c r="B40" s="262"/>
      <c r="C40" s="263" t="s">
        <v>26</v>
      </c>
      <c r="D40" s="263"/>
      <c r="E40" s="263"/>
      <c r="F40" s="82">
        <f t="shared" ref="F40:O40" si="34">SUM(F38,F39)</f>
        <v>44</v>
      </c>
      <c r="G40" s="82">
        <f t="shared" si="34"/>
        <v>22</v>
      </c>
      <c r="H40" s="82">
        <f t="shared" si="34"/>
        <v>44</v>
      </c>
      <c r="I40" s="82">
        <f t="shared" si="34"/>
        <v>22</v>
      </c>
      <c r="J40" s="82">
        <f t="shared" si="34"/>
        <v>44</v>
      </c>
      <c r="K40" s="82">
        <f t="shared" si="34"/>
        <v>22</v>
      </c>
      <c r="L40" s="82">
        <f t="shared" si="34"/>
        <v>44</v>
      </c>
      <c r="M40" s="82">
        <f t="shared" si="34"/>
        <v>22</v>
      </c>
      <c r="N40" s="82">
        <f t="shared" si="34"/>
        <v>44</v>
      </c>
      <c r="O40" s="82">
        <f t="shared" si="34"/>
        <v>44</v>
      </c>
      <c r="P40" s="13">
        <f t="shared" si="27"/>
        <v>352</v>
      </c>
    </row>
  </sheetData>
  <mergeCells count="36">
    <mergeCell ref="A1:Q1"/>
    <mergeCell ref="A2:Q2"/>
    <mergeCell ref="C34:E34"/>
    <mergeCell ref="C38:E38"/>
    <mergeCell ref="C39:E39"/>
    <mergeCell ref="F12:N12"/>
    <mergeCell ref="P12:P13"/>
    <mergeCell ref="A14:A16"/>
    <mergeCell ref="B14:B16"/>
    <mergeCell ref="C14:E14"/>
    <mergeCell ref="C15:E15"/>
    <mergeCell ref="C16:E16"/>
    <mergeCell ref="A20:A22"/>
    <mergeCell ref="B20:B22"/>
    <mergeCell ref="C20:E20"/>
    <mergeCell ref="C21:E21"/>
    <mergeCell ref="C22:E22"/>
    <mergeCell ref="A17:A19"/>
    <mergeCell ref="B17:B19"/>
    <mergeCell ref="C17:E17"/>
    <mergeCell ref="C18:E18"/>
    <mergeCell ref="C19:E19"/>
    <mergeCell ref="F30:N30"/>
    <mergeCell ref="P30:P31"/>
    <mergeCell ref="A32:A34"/>
    <mergeCell ref="B32:B34"/>
    <mergeCell ref="C32:E32"/>
    <mergeCell ref="C33:E33"/>
    <mergeCell ref="A38:A40"/>
    <mergeCell ref="B38:B40"/>
    <mergeCell ref="C40:E40"/>
    <mergeCell ref="A35:A37"/>
    <mergeCell ref="B35:B37"/>
    <mergeCell ref="C35:E35"/>
    <mergeCell ref="C36:E36"/>
    <mergeCell ref="C37:E37"/>
  </mergeCells>
  <phoneticPr fontId="4"/>
  <pageMargins left="0.7" right="0.7" top="0.75" bottom="0.75" header="0.3" footer="0.3"/>
  <pageSetup paperSize="9" scale="4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BB9D-EE1B-4C71-8BD2-3220BC1FFF4B}">
  <sheetPr codeName="Sheet4">
    <pageSetUpPr fitToPage="1"/>
  </sheetPr>
  <dimension ref="A1:AL152"/>
  <sheetViews>
    <sheetView view="pageBreakPreview" topLeftCell="A2" zoomScale="60" zoomScaleNormal="53" workbookViewId="0">
      <selection activeCell="A2" sqref="A2:AG2"/>
    </sheetView>
  </sheetViews>
  <sheetFormatPr defaultColWidth="11.25" defaultRowHeight="18.75" outlineLevelRow="1" x14ac:dyDescent="0.4"/>
  <cols>
    <col min="1" max="16384" width="11.25" style="69"/>
  </cols>
  <sheetData>
    <row r="1" spans="1:38" ht="16.5" hidden="1" customHeight="1" outlineLevel="1" x14ac:dyDescent="0.4">
      <c r="A1" s="80" t="s">
        <v>85</v>
      </c>
      <c r="B1" s="80"/>
      <c r="C1" s="80"/>
      <c r="D1" s="80"/>
      <c r="E1" s="80"/>
      <c r="F1" s="80"/>
      <c r="G1" s="80"/>
      <c r="H1" s="80"/>
      <c r="I1" s="80"/>
      <c r="J1" s="80"/>
      <c r="K1" s="80"/>
      <c r="L1" s="80"/>
      <c r="M1" s="80"/>
      <c r="N1" s="80"/>
      <c r="O1" s="80"/>
      <c r="P1" s="80"/>
    </row>
    <row r="2" spans="1:38" ht="24" customHeight="1" collapsed="1" x14ac:dyDescent="0.4">
      <c r="A2" s="296" t="s">
        <v>171</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81"/>
      <c r="AI2" s="81"/>
      <c r="AJ2" s="81"/>
      <c r="AK2" s="81"/>
      <c r="AL2" s="81"/>
    </row>
    <row r="3" spans="1:38" ht="30" customHeight="1" x14ac:dyDescent="0.4">
      <c r="A3" s="98" t="s">
        <v>144</v>
      </c>
      <c r="B3" s="63"/>
      <c r="C3" s="63"/>
      <c r="D3" s="63"/>
      <c r="E3" s="63"/>
      <c r="F3" s="63"/>
      <c r="G3" s="63"/>
      <c r="H3" s="63"/>
      <c r="I3" s="63"/>
      <c r="J3" s="63"/>
      <c r="K3" s="63"/>
      <c r="L3" s="63"/>
      <c r="M3" s="63"/>
      <c r="N3" s="63"/>
      <c r="O3" s="63"/>
      <c r="P3" s="63"/>
      <c r="Q3" s="63"/>
      <c r="R3" s="63"/>
      <c r="S3" s="63"/>
    </row>
    <row r="4" spans="1:38" ht="30" customHeight="1" x14ac:dyDescent="0.4">
      <c r="A4" s="122" t="s">
        <v>72</v>
      </c>
      <c r="B4" s="63"/>
      <c r="C4" s="63"/>
      <c r="D4" s="63"/>
      <c r="E4" s="63"/>
      <c r="F4" s="63"/>
      <c r="G4" s="63"/>
      <c r="H4" s="63"/>
      <c r="I4" s="63"/>
      <c r="J4" s="63"/>
      <c r="K4" s="63"/>
      <c r="L4" s="63"/>
      <c r="M4" s="63"/>
      <c r="N4" s="63"/>
      <c r="O4" s="63"/>
      <c r="P4" s="63"/>
      <c r="Q4" s="63"/>
      <c r="R4" s="63"/>
      <c r="S4" s="63"/>
    </row>
    <row r="5" spans="1:38" ht="31.5" customHeight="1" x14ac:dyDescent="0.4">
      <c r="A5" s="98" t="s">
        <v>172</v>
      </c>
      <c r="B5" s="63"/>
      <c r="C5" s="63"/>
      <c r="D5" s="63"/>
      <c r="E5" s="63"/>
      <c r="F5" s="63"/>
      <c r="G5" s="63"/>
      <c r="H5" s="63"/>
      <c r="I5" s="64"/>
      <c r="J5" s="64"/>
      <c r="K5" s="63"/>
      <c r="L5" s="98" t="s">
        <v>174</v>
      </c>
      <c r="M5" s="63"/>
      <c r="N5" s="63"/>
      <c r="O5" s="63"/>
      <c r="P5" s="63"/>
      <c r="Q5" s="63"/>
      <c r="R5" s="63"/>
      <c r="S5" s="63"/>
      <c r="T5" s="64"/>
      <c r="U5" s="64"/>
      <c r="W5" s="98" t="s">
        <v>173</v>
      </c>
      <c r="X5" s="63"/>
      <c r="Y5" s="63"/>
      <c r="Z5" s="63"/>
      <c r="AA5" s="63"/>
      <c r="AB5" s="63"/>
      <c r="AC5" s="63"/>
      <c r="AD5" s="63"/>
      <c r="AE5" s="64"/>
      <c r="AF5" s="64"/>
      <c r="AK5" s="70"/>
      <c r="AL5" s="70"/>
    </row>
    <row r="6" spans="1:38" ht="30" customHeight="1" x14ac:dyDescent="0.4">
      <c r="A6" s="63"/>
      <c r="B6" s="63"/>
      <c r="C6" s="63"/>
      <c r="D6" s="63"/>
      <c r="E6" s="63"/>
      <c r="F6" s="63"/>
      <c r="G6" s="63"/>
      <c r="H6" s="63"/>
      <c r="I6" s="64"/>
      <c r="J6" s="123" t="s">
        <v>145</v>
      </c>
      <c r="K6" s="63"/>
      <c r="L6" s="63"/>
      <c r="M6" s="63"/>
      <c r="N6" s="63"/>
      <c r="O6" s="63"/>
      <c r="P6" s="63"/>
      <c r="Q6" s="63"/>
      <c r="R6" s="63"/>
      <c r="S6" s="63"/>
      <c r="T6" s="64"/>
      <c r="U6" s="123" t="s">
        <v>145</v>
      </c>
      <c r="W6" s="63"/>
      <c r="X6" s="63"/>
      <c r="Y6" s="63"/>
      <c r="Z6" s="63"/>
      <c r="AA6" s="63"/>
      <c r="AB6" s="63"/>
      <c r="AC6" s="63"/>
      <c r="AD6" s="63"/>
      <c r="AE6" s="64"/>
      <c r="AF6" s="123" t="s">
        <v>145</v>
      </c>
      <c r="AK6" s="70"/>
      <c r="AL6" s="70"/>
    </row>
    <row r="7" spans="1:38" ht="30" customHeight="1" x14ac:dyDescent="0.4">
      <c r="A7" s="63"/>
      <c r="B7" s="63"/>
      <c r="C7" s="63"/>
      <c r="D7" s="63"/>
      <c r="E7" s="63"/>
      <c r="F7" s="63"/>
      <c r="G7" s="63"/>
      <c r="H7" s="63"/>
      <c r="I7" s="63"/>
      <c r="J7" s="64"/>
      <c r="K7" s="63"/>
      <c r="L7" s="63"/>
      <c r="M7" s="63"/>
      <c r="N7" s="63"/>
      <c r="O7" s="63"/>
      <c r="P7" s="63"/>
      <c r="Q7" s="63"/>
      <c r="R7" s="63"/>
      <c r="S7" s="63"/>
    </row>
    <row r="8" spans="1:38" ht="30" customHeight="1" x14ac:dyDescent="0.4">
      <c r="A8" s="63"/>
      <c r="B8" s="63"/>
      <c r="C8" s="63"/>
      <c r="D8" s="63"/>
      <c r="E8" s="63"/>
      <c r="F8" s="63"/>
      <c r="G8" s="63"/>
      <c r="H8" s="63"/>
      <c r="I8" s="63"/>
      <c r="J8" s="63"/>
      <c r="K8" s="63"/>
      <c r="L8" s="63"/>
      <c r="M8" s="63"/>
      <c r="N8" s="63"/>
      <c r="O8" s="63"/>
      <c r="P8" s="63"/>
      <c r="Q8" s="63"/>
      <c r="R8" s="63"/>
      <c r="S8" s="63"/>
    </row>
    <row r="9" spans="1:38" ht="30" customHeight="1" x14ac:dyDescent="0.4">
      <c r="A9" s="63"/>
      <c r="B9" s="63"/>
      <c r="C9" s="63"/>
      <c r="D9" s="63"/>
      <c r="E9" s="63"/>
      <c r="F9" s="63"/>
      <c r="G9" s="63"/>
      <c r="H9" s="63"/>
      <c r="I9" s="63"/>
      <c r="J9" s="63"/>
      <c r="K9" s="63"/>
      <c r="L9" s="63"/>
      <c r="M9" s="63"/>
      <c r="N9" s="63"/>
      <c r="O9" s="63"/>
      <c r="P9" s="63"/>
      <c r="Q9" s="63"/>
      <c r="R9" s="63"/>
      <c r="S9" s="63"/>
    </row>
    <row r="10" spans="1:38" ht="30" customHeight="1" x14ac:dyDescent="0.4">
      <c r="A10" s="63"/>
      <c r="B10" s="63"/>
      <c r="C10" s="63"/>
      <c r="D10" s="63"/>
      <c r="E10" s="63"/>
      <c r="F10" s="63"/>
      <c r="G10" s="63"/>
      <c r="H10" s="63"/>
      <c r="I10" s="63"/>
      <c r="J10" s="63"/>
      <c r="K10" s="63"/>
      <c r="L10" s="63"/>
      <c r="M10" s="63"/>
      <c r="N10" s="63"/>
      <c r="O10" s="63"/>
      <c r="P10" s="63"/>
      <c r="Q10" s="63"/>
      <c r="R10" s="63"/>
      <c r="S10" s="63"/>
    </row>
    <row r="11" spans="1:38" ht="30" customHeight="1" x14ac:dyDescent="0.4">
      <c r="A11" s="63"/>
      <c r="B11" s="63"/>
      <c r="C11" s="63"/>
      <c r="D11" s="63"/>
      <c r="E11" s="63"/>
      <c r="F11" s="63"/>
      <c r="G11" s="63"/>
      <c r="H11" s="63"/>
      <c r="I11" s="63"/>
      <c r="J11" s="63"/>
      <c r="K11" s="63"/>
      <c r="L11" s="63"/>
      <c r="M11" s="63"/>
      <c r="N11" s="63"/>
      <c r="O11" s="63"/>
      <c r="P11" s="63"/>
      <c r="Q11" s="63"/>
      <c r="R11" s="63"/>
      <c r="S11" s="63"/>
    </row>
    <row r="12" spans="1:38" ht="30" customHeight="1" x14ac:dyDescent="0.4">
      <c r="A12" s="63"/>
      <c r="B12" s="63"/>
      <c r="C12" s="63"/>
      <c r="D12" s="63"/>
      <c r="E12" s="63"/>
      <c r="F12" s="63"/>
      <c r="G12" s="63"/>
      <c r="H12" s="63"/>
      <c r="I12" s="63"/>
      <c r="J12" s="63"/>
      <c r="K12" s="63"/>
      <c r="L12" s="63"/>
      <c r="M12" s="63"/>
      <c r="N12" s="63"/>
      <c r="O12" s="63"/>
      <c r="P12" s="63"/>
      <c r="Q12" s="63"/>
      <c r="R12" s="63"/>
      <c r="S12" s="63"/>
    </row>
    <row r="13" spans="1:38" ht="30" customHeight="1" x14ac:dyDescent="0.4">
      <c r="A13" s="63"/>
      <c r="B13" s="63"/>
      <c r="C13" s="63"/>
      <c r="D13" s="63"/>
      <c r="E13" s="63"/>
      <c r="F13" s="63"/>
      <c r="G13" s="63"/>
      <c r="H13" s="63"/>
      <c r="I13" s="63"/>
      <c r="J13" s="63"/>
      <c r="K13" s="63"/>
      <c r="L13" s="63"/>
      <c r="M13" s="63"/>
      <c r="N13" s="63"/>
      <c r="O13" s="63"/>
      <c r="P13" s="63"/>
      <c r="Q13" s="63"/>
      <c r="R13" s="63"/>
      <c r="S13" s="63"/>
    </row>
    <row r="14" spans="1:38" ht="30" customHeight="1" x14ac:dyDescent="0.4">
      <c r="A14" s="63"/>
      <c r="B14" s="63"/>
      <c r="C14" s="63"/>
      <c r="D14" s="63"/>
      <c r="E14" s="63"/>
      <c r="F14" s="63"/>
      <c r="G14" s="63"/>
      <c r="H14" s="63"/>
      <c r="I14" s="63"/>
      <c r="J14" s="63"/>
      <c r="K14" s="63"/>
      <c r="L14" s="63"/>
      <c r="M14" s="63"/>
      <c r="N14" s="63"/>
      <c r="O14" s="63"/>
      <c r="P14" s="63"/>
      <c r="Q14" s="63"/>
      <c r="R14" s="63"/>
      <c r="S14" s="63"/>
      <c r="AI14" s="71"/>
    </row>
    <row r="15" spans="1:38" ht="30" customHeight="1" x14ac:dyDescent="0.4">
      <c r="A15" s="63"/>
      <c r="B15" s="63"/>
      <c r="C15" s="63"/>
      <c r="D15" s="63"/>
      <c r="E15" s="63"/>
      <c r="F15" s="63"/>
      <c r="G15" s="63"/>
      <c r="H15" s="63"/>
      <c r="I15" s="63"/>
      <c r="J15" s="63"/>
      <c r="K15" s="63"/>
      <c r="L15" s="63"/>
      <c r="M15" s="63"/>
      <c r="N15" s="63"/>
      <c r="O15" s="63"/>
      <c r="P15" s="63"/>
      <c r="Q15" s="63"/>
      <c r="R15" s="63"/>
      <c r="S15" s="63"/>
    </row>
    <row r="16" spans="1:38" ht="30" customHeight="1" x14ac:dyDescent="0.4">
      <c r="A16" s="63"/>
      <c r="B16" s="63"/>
      <c r="C16" s="63"/>
      <c r="D16" s="63"/>
      <c r="E16" s="63"/>
      <c r="F16" s="63"/>
      <c r="G16" s="63"/>
      <c r="H16" s="63"/>
      <c r="I16" s="63"/>
      <c r="J16" s="63"/>
      <c r="K16" s="63"/>
      <c r="L16" s="63"/>
      <c r="M16" s="63"/>
      <c r="N16" s="63"/>
      <c r="O16" s="63"/>
      <c r="P16" s="63"/>
      <c r="Q16" s="63"/>
      <c r="R16" s="63"/>
      <c r="S16" s="63"/>
    </row>
    <row r="17" spans="1:38" ht="30" customHeight="1" x14ac:dyDescent="0.4">
      <c r="A17" s="63"/>
      <c r="B17" s="63"/>
      <c r="C17" s="63"/>
      <c r="D17" s="63"/>
      <c r="E17" s="63"/>
      <c r="F17" s="63"/>
      <c r="G17" s="63"/>
      <c r="H17" s="63"/>
      <c r="I17" s="63"/>
      <c r="J17" s="63"/>
      <c r="K17" s="63"/>
      <c r="L17" s="63"/>
      <c r="M17" s="63"/>
      <c r="N17" s="63"/>
      <c r="O17" s="63"/>
      <c r="P17" s="63"/>
      <c r="Q17" s="63"/>
      <c r="R17" s="63"/>
      <c r="S17" s="63"/>
    </row>
    <row r="18" spans="1:38" ht="30" customHeight="1" x14ac:dyDescent="0.4">
      <c r="A18" s="63"/>
      <c r="B18" s="63"/>
      <c r="C18" s="63"/>
      <c r="D18" s="63"/>
      <c r="E18" s="63"/>
      <c r="F18" s="63"/>
      <c r="G18" s="63"/>
      <c r="H18" s="63"/>
      <c r="I18" s="63"/>
      <c r="J18" s="63"/>
      <c r="K18" s="63"/>
      <c r="L18" s="63"/>
      <c r="M18" s="63"/>
      <c r="N18" s="63"/>
      <c r="O18" s="63"/>
      <c r="P18" s="63"/>
      <c r="Q18" s="63"/>
      <c r="R18" s="67"/>
      <c r="S18" s="63"/>
    </row>
    <row r="19" spans="1:38" ht="30" customHeight="1" x14ac:dyDescent="0.4">
      <c r="A19" s="63"/>
      <c r="B19" s="63"/>
      <c r="C19" s="63"/>
      <c r="D19" s="63"/>
      <c r="E19" s="63"/>
      <c r="F19" s="63"/>
      <c r="G19" s="63"/>
      <c r="H19" s="63"/>
      <c r="I19" s="63"/>
      <c r="J19" s="63"/>
      <c r="K19" s="63"/>
      <c r="L19" s="63"/>
      <c r="M19" s="63"/>
      <c r="N19" s="63"/>
      <c r="O19" s="63"/>
      <c r="P19" s="63"/>
      <c r="Q19" s="63"/>
      <c r="R19" s="63"/>
      <c r="S19" s="63"/>
    </row>
    <row r="20" spans="1:38" ht="30" customHeight="1" x14ac:dyDescent="0.4">
      <c r="A20" s="63"/>
      <c r="B20" s="63"/>
      <c r="C20" s="63"/>
      <c r="D20" s="63"/>
      <c r="E20" s="63"/>
      <c r="F20" s="63"/>
      <c r="G20" s="63"/>
      <c r="H20" s="63"/>
      <c r="I20" s="63"/>
      <c r="J20" s="63"/>
      <c r="K20" s="63"/>
      <c r="L20" s="63"/>
      <c r="M20" s="63"/>
      <c r="N20" s="63"/>
      <c r="O20" s="63"/>
      <c r="P20" s="63"/>
      <c r="Q20" s="63"/>
      <c r="R20" s="63"/>
      <c r="S20" s="63"/>
    </row>
    <row r="21" spans="1:38" ht="30" customHeight="1" x14ac:dyDescent="0.4">
      <c r="A21" s="63"/>
      <c r="B21" s="63"/>
      <c r="C21" s="63"/>
      <c r="D21" s="63"/>
      <c r="E21" s="63"/>
      <c r="F21" s="63"/>
      <c r="G21" s="63"/>
      <c r="H21" s="63"/>
      <c r="I21" s="63"/>
      <c r="J21" s="63"/>
      <c r="K21" s="63"/>
      <c r="L21" s="63"/>
      <c r="M21" s="63"/>
      <c r="N21" s="63"/>
      <c r="O21" s="63"/>
      <c r="P21" s="63"/>
      <c r="Q21" s="63"/>
      <c r="R21" s="63"/>
      <c r="S21" s="63"/>
    </row>
    <row r="22" spans="1:38" ht="30" customHeight="1" x14ac:dyDescent="0.4">
      <c r="A22" s="63"/>
      <c r="B22" s="63"/>
      <c r="C22" s="63"/>
      <c r="D22" s="63"/>
      <c r="E22" s="63"/>
      <c r="F22" s="63"/>
      <c r="G22" s="63"/>
      <c r="H22" s="63"/>
      <c r="I22" s="63"/>
      <c r="J22" s="63"/>
      <c r="K22" s="63"/>
      <c r="L22" s="63"/>
      <c r="M22" s="63"/>
      <c r="N22" s="63"/>
      <c r="O22" s="63"/>
      <c r="P22" s="63"/>
      <c r="Q22" s="63"/>
      <c r="R22" s="63"/>
      <c r="S22" s="63"/>
    </row>
    <row r="23" spans="1:38" ht="30" customHeight="1" x14ac:dyDescent="0.4">
      <c r="A23" s="63"/>
      <c r="B23" s="63"/>
      <c r="C23" s="63"/>
      <c r="D23" s="63"/>
      <c r="E23" s="63"/>
      <c r="F23" s="63"/>
      <c r="G23" s="63"/>
      <c r="H23" s="63"/>
      <c r="I23" s="63"/>
      <c r="J23" s="63"/>
      <c r="K23" s="63"/>
      <c r="L23" s="63"/>
      <c r="M23" s="63"/>
      <c r="N23" s="63"/>
      <c r="O23" s="63"/>
      <c r="P23" s="63"/>
      <c r="Q23" s="63"/>
      <c r="R23" s="63"/>
      <c r="S23" s="63"/>
    </row>
    <row r="24" spans="1:38" ht="30" customHeight="1" x14ac:dyDescent="0.4">
      <c r="A24" s="63"/>
      <c r="B24" s="63"/>
      <c r="C24" s="63"/>
      <c r="D24" s="63"/>
      <c r="E24" s="63"/>
      <c r="F24" s="63"/>
      <c r="G24" s="63"/>
      <c r="H24" s="63"/>
      <c r="I24" s="63"/>
      <c r="J24" s="63"/>
      <c r="K24" s="63"/>
      <c r="L24" s="63"/>
      <c r="M24" s="63"/>
      <c r="N24" s="63"/>
      <c r="O24" s="63"/>
      <c r="P24" s="63"/>
      <c r="Q24" s="63"/>
      <c r="R24" s="63"/>
      <c r="S24" s="63"/>
    </row>
    <row r="25" spans="1:38" ht="30" customHeight="1" x14ac:dyDescent="0.4">
      <c r="A25" s="63"/>
      <c r="B25" s="63"/>
      <c r="C25" s="63"/>
      <c r="D25" s="63"/>
      <c r="E25" s="63"/>
      <c r="F25" s="63"/>
      <c r="G25" s="63"/>
      <c r="H25" s="63"/>
      <c r="I25" s="63"/>
      <c r="J25" s="63"/>
      <c r="K25" s="63"/>
      <c r="L25" s="63"/>
      <c r="M25" s="63"/>
      <c r="N25" s="63"/>
      <c r="O25" s="63"/>
      <c r="P25" s="63"/>
      <c r="Q25" s="63"/>
      <c r="R25" s="63"/>
      <c r="S25" s="63"/>
    </row>
    <row r="26" spans="1:38" ht="30" customHeight="1" x14ac:dyDescent="0.4">
      <c r="A26" s="63"/>
      <c r="B26" s="63"/>
      <c r="C26" s="63"/>
      <c r="D26" s="63"/>
      <c r="E26" s="63"/>
      <c r="F26" s="63"/>
      <c r="G26" s="63"/>
      <c r="H26" s="63"/>
      <c r="I26" s="63"/>
      <c r="J26" s="63"/>
      <c r="K26" s="63"/>
      <c r="L26" s="63"/>
      <c r="M26" s="63"/>
      <c r="N26" s="63"/>
      <c r="O26" s="63"/>
      <c r="P26" s="63"/>
      <c r="Q26" s="63"/>
      <c r="R26" s="63"/>
      <c r="S26" s="63"/>
    </row>
    <row r="27" spans="1:38" ht="30" customHeight="1" x14ac:dyDescent="0.4">
      <c r="A27" s="63"/>
      <c r="B27" s="63"/>
      <c r="C27" s="63"/>
      <c r="D27" s="63"/>
      <c r="E27" s="63"/>
      <c r="F27" s="63"/>
      <c r="G27" s="63"/>
      <c r="H27" s="63"/>
      <c r="I27" s="63"/>
      <c r="J27" s="63"/>
      <c r="K27" s="63"/>
      <c r="L27" s="63"/>
      <c r="M27" s="63"/>
      <c r="N27" s="63"/>
      <c r="O27" s="63"/>
      <c r="P27" s="63"/>
      <c r="Q27" s="63"/>
      <c r="R27" s="63"/>
      <c r="S27" s="63"/>
      <c r="Z27" s="70"/>
      <c r="AA27" s="70"/>
      <c r="AK27" s="70"/>
      <c r="AL27" s="70"/>
    </row>
    <row r="28" spans="1:38" ht="30" customHeight="1" x14ac:dyDescent="0.4">
      <c r="A28" s="63"/>
      <c r="B28" s="63"/>
      <c r="C28" s="63"/>
      <c r="D28" s="63"/>
      <c r="E28" s="63"/>
      <c r="F28" s="63"/>
      <c r="G28" s="63"/>
      <c r="H28" s="63"/>
      <c r="I28" s="63"/>
      <c r="J28" s="63"/>
      <c r="K28" s="63"/>
      <c r="L28" s="63"/>
      <c r="M28" s="63"/>
      <c r="N28" s="63"/>
      <c r="O28" s="63"/>
      <c r="P28" s="63"/>
      <c r="Q28" s="63"/>
      <c r="R28" s="63"/>
      <c r="S28" s="63"/>
      <c r="Z28" s="70"/>
      <c r="AA28" s="70"/>
      <c r="AK28" s="70"/>
      <c r="AL28" s="70"/>
    </row>
    <row r="29" spans="1:38" ht="30" customHeight="1" x14ac:dyDescent="0.4">
      <c r="A29" s="98" t="s">
        <v>175</v>
      </c>
      <c r="B29" s="63"/>
      <c r="C29" s="63"/>
      <c r="D29" s="63"/>
      <c r="E29" s="63"/>
      <c r="F29" s="63"/>
      <c r="G29" s="63"/>
      <c r="H29" s="63"/>
      <c r="I29" s="64"/>
      <c r="J29" s="64"/>
      <c r="K29" s="63"/>
      <c r="L29" s="98" t="s">
        <v>176</v>
      </c>
      <c r="M29" s="63"/>
      <c r="N29" s="63"/>
      <c r="O29" s="63"/>
      <c r="P29" s="63"/>
      <c r="Q29" s="63"/>
      <c r="R29" s="63"/>
      <c r="S29" s="63"/>
      <c r="T29" s="64"/>
      <c r="U29" s="64"/>
      <c r="W29" s="98" t="s">
        <v>177</v>
      </c>
      <c r="X29" s="63"/>
      <c r="Y29" s="63"/>
      <c r="Z29" s="63"/>
      <c r="AA29" s="63"/>
      <c r="AB29" s="63"/>
      <c r="AC29" s="63"/>
      <c r="AD29" s="63"/>
      <c r="AE29" s="64"/>
      <c r="AF29" s="64"/>
      <c r="AK29" s="70"/>
      <c r="AL29" s="70"/>
    </row>
    <row r="30" spans="1:38" ht="30" customHeight="1" x14ac:dyDescent="0.4">
      <c r="A30" s="63"/>
      <c r="B30" s="63"/>
      <c r="C30" s="63"/>
      <c r="D30" s="63"/>
      <c r="E30" s="63"/>
      <c r="F30" s="63"/>
      <c r="G30" s="63"/>
      <c r="H30" s="63"/>
      <c r="I30" s="64"/>
      <c r="J30" s="123" t="s">
        <v>145</v>
      </c>
      <c r="K30" s="63"/>
      <c r="L30" s="63"/>
      <c r="M30" s="63"/>
      <c r="N30" s="63"/>
      <c r="O30" s="63"/>
      <c r="P30" s="63"/>
      <c r="Q30" s="63"/>
      <c r="R30" s="63"/>
      <c r="S30" s="63"/>
      <c r="T30" s="64"/>
      <c r="U30" s="123" t="s">
        <v>145</v>
      </c>
      <c r="W30" s="63"/>
      <c r="X30" s="63"/>
      <c r="Y30" s="63"/>
      <c r="Z30" s="63"/>
      <c r="AA30" s="63"/>
      <c r="AB30" s="63"/>
      <c r="AC30" s="63"/>
      <c r="AD30" s="63"/>
      <c r="AE30" s="64"/>
      <c r="AF30" s="123" t="s">
        <v>145</v>
      </c>
      <c r="AK30" s="70"/>
      <c r="AL30" s="70"/>
    </row>
    <row r="31" spans="1:38" ht="30" customHeight="1" x14ac:dyDescent="0.4">
      <c r="A31" s="63"/>
      <c r="B31" s="63"/>
      <c r="C31" s="63"/>
      <c r="D31" s="63"/>
      <c r="E31" s="63"/>
      <c r="F31" s="63"/>
      <c r="G31" s="63"/>
      <c r="H31" s="63"/>
      <c r="I31" s="63"/>
      <c r="J31" s="63"/>
      <c r="K31" s="63"/>
      <c r="L31" s="63"/>
      <c r="M31" s="63"/>
      <c r="N31" s="63"/>
      <c r="O31" s="63"/>
      <c r="P31" s="63"/>
      <c r="Q31" s="63"/>
      <c r="R31" s="63"/>
      <c r="S31" s="63"/>
      <c r="Z31" s="70"/>
      <c r="AA31" s="70"/>
      <c r="AK31" s="70"/>
      <c r="AL31" s="70"/>
    </row>
    <row r="32" spans="1:38" ht="30" customHeight="1" x14ac:dyDescent="0.4">
      <c r="A32" s="63"/>
      <c r="B32" s="63"/>
      <c r="C32" s="63"/>
      <c r="D32" s="63"/>
      <c r="E32" s="63"/>
      <c r="F32" s="63"/>
      <c r="G32" s="63"/>
      <c r="H32" s="63"/>
      <c r="I32" s="63"/>
      <c r="J32" s="63"/>
      <c r="K32" s="63"/>
      <c r="L32" s="63"/>
      <c r="M32" s="63"/>
      <c r="N32" s="63"/>
      <c r="O32" s="63"/>
      <c r="P32" s="63"/>
      <c r="Q32" s="63"/>
      <c r="R32" s="63"/>
      <c r="S32" s="63"/>
      <c r="Z32" s="70"/>
      <c r="AA32" s="70"/>
      <c r="AK32" s="70"/>
      <c r="AL32" s="70"/>
    </row>
    <row r="33" spans="1:38" ht="30" customHeight="1" x14ac:dyDescent="0.4">
      <c r="A33" s="63"/>
      <c r="B33" s="63"/>
      <c r="C33" s="63"/>
      <c r="D33" s="63"/>
      <c r="E33" s="63"/>
      <c r="F33" s="63"/>
      <c r="G33" s="63"/>
      <c r="H33" s="63"/>
      <c r="I33" s="63"/>
      <c r="J33" s="63"/>
      <c r="K33" s="63"/>
      <c r="L33" s="63"/>
      <c r="M33" s="63"/>
      <c r="N33" s="63"/>
      <c r="O33" s="63"/>
      <c r="P33" s="63"/>
      <c r="Q33" s="63"/>
      <c r="R33" s="63"/>
      <c r="S33" s="63"/>
      <c r="Z33" s="70"/>
      <c r="AA33" s="70"/>
      <c r="AK33" s="70"/>
      <c r="AL33" s="70"/>
    </row>
    <row r="34" spans="1:38" ht="30" customHeight="1" x14ac:dyDescent="0.4">
      <c r="A34" s="63"/>
      <c r="B34" s="63"/>
      <c r="C34" s="63"/>
      <c r="D34" s="63"/>
      <c r="E34" s="63"/>
      <c r="F34" s="63"/>
      <c r="G34" s="63"/>
      <c r="H34" s="63"/>
      <c r="I34" s="63"/>
      <c r="J34" s="63"/>
      <c r="K34" s="63"/>
      <c r="L34" s="63"/>
      <c r="M34" s="63"/>
      <c r="N34" s="63"/>
      <c r="O34" s="63"/>
      <c r="P34" s="63"/>
      <c r="Q34" s="63"/>
      <c r="R34" s="63"/>
      <c r="S34" s="63"/>
      <c r="Z34" s="70"/>
      <c r="AA34" s="70"/>
      <c r="AK34" s="70"/>
      <c r="AL34" s="70"/>
    </row>
    <row r="35" spans="1:38" ht="30" customHeight="1" x14ac:dyDescent="0.4">
      <c r="A35" s="63"/>
      <c r="B35" s="63"/>
      <c r="C35" s="63"/>
      <c r="D35" s="63"/>
      <c r="E35" s="63"/>
      <c r="F35" s="63"/>
      <c r="G35" s="63"/>
      <c r="H35" s="63"/>
      <c r="I35" s="63"/>
      <c r="J35" s="63"/>
      <c r="K35" s="63"/>
      <c r="L35" s="63"/>
      <c r="M35" s="63"/>
      <c r="N35" s="63"/>
      <c r="O35" s="63"/>
      <c r="P35" s="63"/>
      <c r="Q35" s="63"/>
      <c r="R35" s="63"/>
      <c r="S35" s="63"/>
      <c r="Z35" s="70"/>
      <c r="AA35" s="70"/>
      <c r="AK35" s="70"/>
      <c r="AL35" s="70"/>
    </row>
    <row r="36" spans="1:38" ht="30" customHeight="1" x14ac:dyDescent="0.4">
      <c r="A36" s="63"/>
      <c r="B36" s="63"/>
      <c r="C36" s="63"/>
      <c r="D36" s="63"/>
      <c r="E36" s="63"/>
      <c r="F36" s="63"/>
      <c r="G36" s="63"/>
      <c r="H36" s="63"/>
      <c r="I36" s="63"/>
      <c r="J36" s="63"/>
      <c r="K36" s="63"/>
      <c r="L36" s="63"/>
      <c r="M36" s="63"/>
      <c r="N36" s="63"/>
      <c r="O36" s="63"/>
      <c r="P36" s="63"/>
      <c r="Q36" s="63"/>
      <c r="R36" s="63"/>
      <c r="S36" s="63"/>
      <c r="Z36" s="70"/>
      <c r="AA36" s="70"/>
      <c r="AK36" s="70"/>
      <c r="AL36" s="70"/>
    </row>
    <row r="37" spans="1:38" ht="30" customHeight="1" x14ac:dyDescent="0.4">
      <c r="A37" s="63"/>
      <c r="B37" s="63"/>
      <c r="C37" s="63"/>
      <c r="D37" s="63"/>
      <c r="E37" s="63"/>
      <c r="F37" s="63"/>
      <c r="G37" s="63"/>
      <c r="H37" s="63"/>
      <c r="I37" s="63"/>
      <c r="J37" s="63"/>
      <c r="K37" s="63"/>
      <c r="L37" s="63"/>
      <c r="M37" s="63"/>
      <c r="N37" s="63"/>
      <c r="O37" s="63"/>
      <c r="P37" s="63"/>
      <c r="Q37" s="63"/>
      <c r="R37" s="63"/>
      <c r="S37" s="63"/>
      <c r="Z37" s="70"/>
      <c r="AA37" s="70"/>
      <c r="AK37" s="70"/>
      <c r="AL37" s="70"/>
    </row>
    <row r="38" spans="1:38" ht="30" customHeight="1" x14ac:dyDescent="0.4">
      <c r="A38" s="63"/>
      <c r="B38" s="63"/>
      <c r="C38" s="63"/>
      <c r="D38" s="63"/>
      <c r="E38" s="63"/>
      <c r="F38" s="63"/>
      <c r="G38" s="63"/>
      <c r="H38" s="63"/>
      <c r="I38" s="63"/>
      <c r="J38" s="63"/>
      <c r="K38" s="63"/>
      <c r="L38" s="63"/>
      <c r="M38" s="63"/>
      <c r="N38" s="63"/>
      <c r="O38" s="63"/>
      <c r="P38" s="63"/>
      <c r="Q38" s="63"/>
      <c r="R38" s="63"/>
      <c r="S38" s="63"/>
      <c r="Z38" s="70"/>
      <c r="AA38" s="70"/>
      <c r="AK38" s="70"/>
      <c r="AL38" s="70"/>
    </row>
    <row r="39" spans="1:38" ht="30" customHeight="1" x14ac:dyDescent="0.4">
      <c r="A39" s="63"/>
      <c r="B39" s="63"/>
      <c r="C39" s="63"/>
      <c r="D39" s="63"/>
      <c r="E39" s="63"/>
      <c r="F39" s="63"/>
      <c r="G39" s="63"/>
      <c r="H39" s="63"/>
      <c r="I39" s="63"/>
      <c r="J39" s="63"/>
      <c r="K39" s="63"/>
      <c r="L39" s="63"/>
      <c r="M39" s="63"/>
      <c r="N39" s="63"/>
      <c r="O39" s="63"/>
      <c r="P39" s="63"/>
      <c r="Q39" s="63"/>
      <c r="R39" s="63"/>
      <c r="S39" s="63"/>
      <c r="Z39" s="70"/>
      <c r="AA39" s="70"/>
      <c r="AK39" s="70"/>
      <c r="AL39" s="70"/>
    </row>
    <row r="40" spans="1:38" ht="30" customHeight="1" x14ac:dyDescent="0.4">
      <c r="A40" s="63"/>
      <c r="B40" s="63"/>
      <c r="C40" s="63"/>
      <c r="D40" s="63"/>
      <c r="E40" s="63"/>
      <c r="F40" s="63"/>
      <c r="G40" s="63"/>
      <c r="H40" s="63"/>
      <c r="I40" s="63"/>
      <c r="J40" s="63"/>
      <c r="K40" s="63"/>
      <c r="L40" s="63"/>
      <c r="M40" s="63"/>
      <c r="N40" s="63"/>
      <c r="O40" s="63"/>
      <c r="P40" s="63"/>
      <c r="Q40" s="63"/>
      <c r="R40" s="63"/>
      <c r="S40" s="63"/>
      <c r="Z40" s="70"/>
      <c r="AA40" s="70"/>
      <c r="AK40" s="70"/>
      <c r="AL40" s="70"/>
    </row>
    <row r="41" spans="1:38" ht="30" customHeight="1" x14ac:dyDescent="0.4">
      <c r="A41" s="63"/>
      <c r="B41" s="63"/>
      <c r="C41" s="63"/>
      <c r="D41" s="63"/>
      <c r="E41" s="63"/>
      <c r="F41" s="63"/>
      <c r="G41" s="63"/>
      <c r="H41" s="63"/>
      <c r="I41" s="63"/>
      <c r="J41" s="63"/>
      <c r="K41" s="63"/>
      <c r="L41" s="63"/>
      <c r="M41" s="63"/>
      <c r="N41" s="63"/>
      <c r="O41" s="63"/>
      <c r="P41" s="63"/>
      <c r="Q41" s="63"/>
      <c r="R41" s="63"/>
      <c r="S41" s="63"/>
      <c r="Z41" s="70"/>
      <c r="AA41" s="70"/>
      <c r="AK41" s="70"/>
      <c r="AL41" s="70"/>
    </row>
    <row r="42" spans="1:38" ht="30" customHeight="1" x14ac:dyDescent="0.4">
      <c r="A42" s="63"/>
      <c r="B42" s="63"/>
      <c r="C42" s="63"/>
      <c r="D42" s="63"/>
      <c r="E42" s="63"/>
      <c r="F42" s="63"/>
      <c r="G42" s="63"/>
      <c r="H42" s="63"/>
      <c r="I42" s="63"/>
      <c r="J42" s="63"/>
      <c r="K42" s="63"/>
      <c r="L42" s="63"/>
      <c r="M42" s="63"/>
      <c r="N42" s="63"/>
      <c r="O42" s="63"/>
      <c r="P42" s="63"/>
      <c r="Q42" s="63"/>
      <c r="R42" s="63"/>
      <c r="S42" s="63"/>
      <c r="Z42" s="70"/>
      <c r="AA42" s="70"/>
      <c r="AK42" s="70"/>
      <c r="AL42" s="70"/>
    </row>
    <row r="43" spans="1:38" ht="30" customHeight="1" x14ac:dyDescent="0.4">
      <c r="A43" s="63"/>
      <c r="B43" s="63"/>
      <c r="C43" s="63"/>
      <c r="D43" s="63"/>
      <c r="E43" s="63"/>
      <c r="F43" s="63"/>
      <c r="G43" s="63"/>
      <c r="H43" s="63"/>
      <c r="I43" s="63"/>
      <c r="J43" s="63"/>
      <c r="K43" s="63"/>
      <c r="L43" s="63"/>
      <c r="M43" s="63"/>
      <c r="N43" s="63"/>
      <c r="O43" s="63"/>
      <c r="P43" s="63"/>
      <c r="Q43" s="63"/>
      <c r="R43" s="63"/>
      <c r="S43" s="63"/>
      <c r="Z43" s="70"/>
      <c r="AA43" s="70"/>
      <c r="AK43" s="70"/>
      <c r="AL43" s="70"/>
    </row>
    <row r="44" spans="1:38" ht="30" customHeight="1" x14ac:dyDescent="0.4">
      <c r="A44" s="63"/>
      <c r="B44" s="63"/>
      <c r="C44" s="63"/>
      <c r="D44" s="63"/>
      <c r="E44" s="63"/>
      <c r="F44" s="63"/>
      <c r="G44" s="63"/>
      <c r="H44" s="63"/>
      <c r="I44" s="63"/>
      <c r="J44" s="63"/>
      <c r="K44" s="63"/>
      <c r="L44" s="63"/>
      <c r="M44" s="63"/>
      <c r="N44" s="63"/>
      <c r="O44" s="63"/>
      <c r="P44" s="63"/>
      <c r="Q44" s="63"/>
      <c r="R44" s="63"/>
      <c r="S44" s="63"/>
      <c r="Z44" s="70"/>
      <c r="AA44" s="70"/>
      <c r="AK44" s="70"/>
      <c r="AL44" s="70"/>
    </row>
    <row r="45" spans="1:38" ht="30" customHeight="1" x14ac:dyDescent="0.4">
      <c r="A45" s="63"/>
      <c r="B45" s="63"/>
      <c r="C45" s="63"/>
      <c r="D45" s="63"/>
      <c r="E45" s="63"/>
      <c r="F45" s="63"/>
      <c r="G45" s="63"/>
      <c r="H45" s="63"/>
      <c r="I45" s="63"/>
      <c r="J45" s="63"/>
      <c r="K45" s="63"/>
      <c r="L45" s="63"/>
      <c r="M45" s="63"/>
      <c r="N45" s="63"/>
      <c r="O45" s="63"/>
      <c r="P45" s="63"/>
      <c r="Q45" s="63"/>
      <c r="R45" s="63"/>
      <c r="S45" s="63"/>
      <c r="Z45" s="70"/>
      <c r="AA45" s="70"/>
      <c r="AK45" s="70"/>
      <c r="AL45" s="70"/>
    </row>
    <row r="46" spans="1:38" ht="30" customHeight="1" x14ac:dyDescent="0.4">
      <c r="A46" s="63"/>
      <c r="B46" s="63"/>
      <c r="C46" s="63"/>
      <c r="D46" s="63"/>
      <c r="E46" s="63"/>
      <c r="F46" s="63"/>
      <c r="G46" s="63"/>
      <c r="H46" s="63"/>
      <c r="I46" s="63"/>
      <c r="J46" s="63"/>
      <c r="K46" s="63"/>
      <c r="L46" s="63"/>
      <c r="M46" s="63"/>
      <c r="N46" s="63"/>
      <c r="O46" s="63"/>
      <c r="P46" s="63"/>
      <c r="Q46" s="63"/>
      <c r="R46" s="63"/>
      <c r="S46" s="63"/>
      <c r="Z46" s="70"/>
      <c r="AA46" s="70"/>
      <c r="AK46" s="70"/>
      <c r="AL46" s="70"/>
    </row>
    <row r="47" spans="1:38" ht="30" customHeight="1" x14ac:dyDescent="0.4">
      <c r="A47" s="63"/>
      <c r="B47" s="63"/>
      <c r="C47" s="63"/>
      <c r="D47" s="63"/>
      <c r="E47" s="63"/>
      <c r="F47" s="63"/>
      <c r="G47" s="63"/>
      <c r="H47" s="63"/>
      <c r="I47" s="63"/>
      <c r="J47" s="63"/>
      <c r="K47" s="63"/>
      <c r="L47" s="63"/>
      <c r="M47" s="63"/>
      <c r="N47" s="63"/>
      <c r="O47" s="63"/>
      <c r="P47" s="63"/>
      <c r="Q47" s="63"/>
      <c r="R47" s="63"/>
      <c r="S47" s="63"/>
      <c r="Z47" s="70"/>
      <c r="AA47" s="70"/>
      <c r="AK47" s="70"/>
      <c r="AL47" s="70"/>
    </row>
    <row r="48" spans="1:38" ht="30" customHeight="1" x14ac:dyDescent="0.4">
      <c r="A48" s="63"/>
      <c r="B48" s="63"/>
      <c r="C48" s="63"/>
      <c r="D48" s="63"/>
      <c r="E48" s="63"/>
      <c r="F48" s="63"/>
      <c r="G48" s="63"/>
      <c r="H48" s="63"/>
      <c r="I48" s="63"/>
      <c r="J48" s="63"/>
      <c r="K48" s="63"/>
      <c r="L48" s="63"/>
      <c r="M48" s="63"/>
      <c r="N48" s="63"/>
      <c r="O48" s="63"/>
      <c r="P48" s="63"/>
      <c r="Q48" s="63"/>
      <c r="R48" s="63"/>
      <c r="S48" s="63"/>
      <c r="Z48" s="70"/>
      <c r="AA48" s="70"/>
      <c r="AK48" s="70"/>
      <c r="AL48" s="70"/>
    </row>
    <row r="49" spans="1:38" ht="30" customHeight="1" x14ac:dyDescent="0.4">
      <c r="A49" s="63"/>
      <c r="B49" s="63"/>
      <c r="C49" s="63"/>
      <c r="D49" s="63"/>
      <c r="E49" s="63"/>
      <c r="F49" s="63"/>
      <c r="G49" s="63"/>
      <c r="H49" s="63"/>
      <c r="I49" s="63"/>
      <c r="J49" s="63"/>
      <c r="K49" s="63"/>
      <c r="L49" s="63"/>
      <c r="M49" s="63"/>
      <c r="N49" s="63"/>
      <c r="O49" s="63"/>
      <c r="P49" s="63"/>
      <c r="Q49" s="63"/>
      <c r="R49" s="63"/>
      <c r="S49" s="63"/>
      <c r="Z49" s="70"/>
      <c r="AA49" s="70"/>
      <c r="AK49" s="70"/>
      <c r="AL49" s="70"/>
    </row>
    <row r="50" spans="1:38" ht="30" customHeight="1" x14ac:dyDescent="0.4">
      <c r="A50" s="63"/>
      <c r="B50" s="63"/>
      <c r="C50" s="63"/>
      <c r="D50" s="63"/>
      <c r="E50" s="63"/>
      <c r="F50" s="63"/>
      <c r="G50" s="63"/>
      <c r="H50" s="63"/>
      <c r="I50" s="63"/>
      <c r="J50" s="63"/>
      <c r="K50" s="63"/>
      <c r="L50" s="63"/>
      <c r="M50" s="63"/>
      <c r="N50" s="63"/>
      <c r="O50" s="63"/>
      <c r="P50" s="63"/>
      <c r="Q50" s="63"/>
      <c r="R50" s="63"/>
      <c r="S50" s="63"/>
      <c r="Z50" s="70"/>
      <c r="AA50" s="70"/>
      <c r="AK50" s="70"/>
      <c r="AL50" s="70"/>
    </row>
    <row r="51" spans="1:38" ht="30" customHeight="1" x14ac:dyDescent="0.4">
      <c r="A51" s="63"/>
      <c r="B51" s="63"/>
      <c r="C51" s="63"/>
      <c r="D51" s="63"/>
      <c r="E51" s="63"/>
      <c r="F51" s="63"/>
      <c r="G51" s="63"/>
      <c r="H51" s="63"/>
      <c r="I51" s="63"/>
      <c r="J51" s="63"/>
      <c r="K51" s="63"/>
      <c r="L51" s="63"/>
      <c r="M51" s="63"/>
      <c r="N51" s="63"/>
      <c r="O51" s="63"/>
      <c r="P51" s="63"/>
      <c r="Q51" s="63"/>
      <c r="R51" s="63"/>
      <c r="S51" s="63"/>
      <c r="Z51" s="70"/>
      <c r="AA51" s="70"/>
      <c r="AK51" s="70"/>
      <c r="AL51" s="70"/>
    </row>
    <row r="52" spans="1:38" ht="30" customHeight="1" x14ac:dyDescent="0.4">
      <c r="A52" s="63"/>
      <c r="B52" s="63"/>
      <c r="C52" s="63"/>
      <c r="D52" s="63"/>
      <c r="E52" s="63"/>
      <c r="F52" s="63"/>
      <c r="G52" s="63"/>
      <c r="H52" s="63"/>
      <c r="I52" s="63"/>
      <c r="J52" s="63"/>
      <c r="K52" s="63"/>
      <c r="L52" s="63"/>
      <c r="M52" s="63"/>
      <c r="N52" s="63"/>
      <c r="O52" s="63"/>
      <c r="P52" s="63"/>
      <c r="Q52" s="63"/>
      <c r="R52" s="63"/>
      <c r="S52" s="63"/>
      <c r="Z52" s="70"/>
      <c r="AA52" s="70"/>
      <c r="AK52" s="70"/>
      <c r="AL52" s="70"/>
    </row>
    <row r="53" spans="1:38" ht="30" customHeight="1" x14ac:dyDescent="0.4">
      <c r="A53" s="98" t="s">
        <v>178</v>
      </c>
      <c r="B53" s="63"/>
      <c r="C53" s="63"/>
      <c r="D53" s="63"/>
      <c r="E53" s="63"/>
      <c r="F53" s="63"/>
      <c r="G53" s="63"/>
      <c r="H53" s="63"/>
      <c r="I53" s="64"/>
      <c r="J53" s="64"/>
      <c r="K53" s="63"/>
      <c r="L53" s="98" t="s">
        <v>179</v>
      </c>
      <c r="M53" s="63"/>
      <c r="N53" s="63"/>
      <c r="O53" s="63"/>
      <c r="P53" s="63"/>
      <c r="Q53" s="63"/>
      <c r="R53" s="63"/>
      <c r="S53" s="63"/>
      <c r="T53" s="64"/>
      <c r="U53" s="64"/>
      <c r="W53" s="98" t="s">
        <v>180</v>
      </c>
      <c r="X53" s="63"/>
      <c r="Y53" s="63"/>
      <c r="Z53" s="63"/>
      <c r="AA53" s="63"/>
      <c r="AB53" s="63"/>
      <c r="AC53" s="63"/>
      <c r="AD53" s="63"/>
      <c r="AE53" s="64"/>
      <c r="AF53" s="64"/>
      <c r="AK53" s="70"/>
      <c r="AL53" s="70"/>
    </row>
    <row r="54" spans="1:38" ht="30" customHeight="1" x14ac:dyDescent="0.4">
      <c r="A54" s="63"/>
      <c r="B54" s="63"/>
      <c r="C54" s="63"/>
      <c r="D54" s="63"/>
      <c r="E54" s="63"/>
      <c r="F54" s="63"/>
      <c r="G54" s="63"/>
      <c r="H54" s="63"/>
      <c r="I54" s="64"/>
      <c r="J54" s="123" t="s">
        <v>145</v>
      </c>
      <c r="K54" s="63"/>
      <c r="L54" s="63"/>
      <c r="M54" s="63"/>
      <c r="N54" s="63"/>
      <c r="O54" s="63"/>
      <c r="P54" s="63"/>
      <c r="Q54" s="63"/>
      <c r="R54" s="63"/>
      <c r="S54" s="63"/>
      <c r="T54" s="64"/>
      <c r="U54" s="123" t="s">
        <v>145</v>
      </c>
      <c r="W54" s="63"/>
      <c r="X54" s="63"/>
      <c r="Y54" s="63"/>
      <c r="Z54" s="63"/>
      <c r="AA54" s="63"/>
      <c r="AB54" s="63"/>
      <c r="AC54" s="63"/>
      <c r="AD54" s="63"/>
      <c r="AE54" s="64"/>
      <c r="AF54" s="123" t="s">
        <v>145</v>
      </c>
      <c r="AK54" s="70"/>
      <c r="AL54" s="70"/>
    </row>
    <row r="55" spans="1:38" ht="30" customHeight="1" x14ac:dyDescent="0.4">
      <c r="A55" s="63"/>
      <c r="B55" s="63"/>
      <c r="C55" s="63"/>
      <c r="D55" s="63"/>
      <c r="E55" s="63"/>
      <c r="F55" s="63"/>
      <c r="G55" s="63"/>
      <c r="H55" s="63"/>
      <c r="I55" s="63"/>
      <c r="J55" s="63"/>
      <c r="K55" s="63"/>
      <c r="L55" s="63"/>
      <c r="M55" s="63"/>
      <c r="N55" s="63"/>
      <c r="O55" s="63"/>
      <c r="P55" s="63"/>
      <c r="Q55" s="63"/>
      <c r="R55" s="63"/>
      <c r="S55" s="63"/>
      <c r="Z55" s="70"/>
      <c r="AA55" s="70"/>
      <c r="AK55" s="70"/>
      <c r="AL55" s="70"/>
    </row>
    <row r="56" spans="1:38" ht="30" customHeight="1" x14ac:dyDescent="0.4">
      <c r="A56" s="63"/>
      <c r="B56" s="63"/>
      <c r="C56" s="63"/>
      <c r="D56" s="63"/>
      <c r="E56" s="63"/>
      <c r="F56" s="63"/>
      <c r="G56" s="63"/>
      <c r="H56" s="63"/>
      <c r="I56" s="63"/>
      <c r="J56" s="63"/>
      <c r="K56" s="63"/>
      <c r="L56" s="63"/>
      <c r="M56" s="63"/>
      <c r="N56" s="63"/>
      <c r="O56" s="63"/>
      <c r="P56" s="63"/>
      <c r="Q56" s="63"/>
      <c r="R56" s="63"/>
      <c r="S56" s="63"/>
      <c r="Z56" s="70"/>
      <c r="AA56" s="70"/>
      <c r="AK56" s="70"/>
      <c r="AL56" s="70"/>
    </row>
    <row r="57" spans="1:38" ht="30" customHeight="1" x14ac:dyDescent="0.4">
      <c r="A57" s="63"/>
      <c r="B57" s="63"/>
      <c r="C57" s="63"/>
      <c r="D57" s="63"/>
      <c r="E57" s="63"/>
      <c r="F57" s="63"/>
      <c r="G57" s="63"/>
      <c r="H57" s="63"/>
      <c r="I57" s="63"/>
      <c r="J57" s="63"/>
      <c r="K57" s="63"/>
      <c r="L57" s="63"/>
      <c r="M57" s="63"/>
      <c r="N57" s="63"/>
      <c r="O57" s="63"/>
      <c r="P57" s="63"/>
      <c r="Q57" s="63"/>
      <c r="R57" s="63"/>
      <c r="S57" s="63"/>
      <c r="Z57" s="70"/>
      <c r="AA57" s="70"/>
      <c r="AK57" s="70"/>
      <c r="AL57" s="70"/>
    </row>
    <row r="58" spans="1:38" ht="30" customHeight="1" x14ac:dyDescent="0.4">
      <c r="A58" s="63"/>
      <c r="B58" s="63"/>
      <c r="C58" s="63"/>
      <c r="D58" s="63"/>
      <c r="E58" s="63"/>
      <c r="F58" s="63"/>
      <c r="G58" s="63"/>
      <c r="H58" s="63"/>
      <c r="I58" s="63"/>
      <c r="J58" s="63"/>
      <c r="K58" s="63"/>
      <c r="L58" s="63"/>
      <c r="M58" s="63"/>
      <c r="N58" s="63"/>
      <c r="O58" s="63"/>
      <c r="P58" s="63"/>
      <c r="Q58" s="63"/>
      <c r="R58" s="63"/>
      <c r="S58" s="63"/>
      <c r="Z58" s="70"/>
      <c r="AA58" s="70"/>
      <c r="AK58" s="70"/>
      <c r="AL58" s="70"/>
    </row>
    <row r="59" spans="1:38" ht="30" customHeight="1" x14ac:dyDescent="0.4">
      <c r="A59" s="63"/>
      <c r="B59" s="63"/>
      <c r="C59" s="63"/>
      <c r="D59" s="63"/>
      <c r="E59" s="63"/>
      <c r="F59" s="63"/>
      <c r="G59" s="63"/>
      <c r="H59" s="63"/>
      <c r="I59" s="63"/>
      <c r="J59" s="63"/>
      <c r="K59" s="63"/>
      <c r="L59" s="63"/>
      <c r="M59" s="63"/>
      <c r="N59" s="63"/>
      <c r="O59" s="63"/>
      <c r="P59" s="63"/>
      <c r="Q59" s="63"/>
      <c r="R59" s="63"/>
      <c r="S59" s="63"/>
      <c r="Z59" s="70"/>
      <c r="AA59" s="70"/>
      <c r="AK59" s="70"/>
      <c r="AL59" s="70"/>
    </row>
    <row r="60" spans="1:38" ht="30" customHeight="1" x14ac:dyDescent="0.4">
      <c r="A60" s="63"/>
      <c r="B60" s="63"/>
      <c r="C60" s="63"/>
      <c r="D60" s="63"/>
      <c r="E60" s="63"/>
      <c r="F60" s="63"/>
      <c r="G60" s="63"/>
      <c r="H60" s="63"/>
      <c r="I60" s="63"/>
      <c r="J60" s="63"/>
      <c r="K60" s="63"/>
      <c r="L60" s="63"/>
      <c r="M60" s="63"/>
      <c r="N60" s="63"/>
      <c r="O60" s="63"/>
      <c r="P60" s="63"/>
      <c r="Q60" s="63"/>
      <c r="R60" s="63"/>
      <c r="S60" s="63"/>
      <c r="Z60" s="70"/>
      <c r="AA60" s="70"/>
      <c r="AK60" s="70"/>
      <c r="AL60" s="70"/>
    </row>
    <row r="61" spans="1:38" ht="30" customHeight="1" x14ac:dyDescent="0.4">
      <c r="A61" s="63"/>
      <c r="B61" s="63"/>
      <c r="C61" s="63"/>
      <c r="D61" s="63"/>
      <c r="E61" s="63"/>
      <c r="F61" s="63"/>
      <c r="G61" s="63"/>
      <c r="H61" s="63"/>
      <c r="I61" s="63"/>
      <c r="J61" s="63"/>
      <c r="K61" s="63"/>
      <c r="L61" s="63"/>
      <c r="M61" s="63"/>
      <c r="N61" s="63"/>
      <c r="O61" s="63"/>
      <c r="P61" s="63"/>
      <c r="Q61" s="63"/>
      <c r="R61" s="63"/>
      <c r="S61" s="63"/>
      <c r="Z61" s="70"/>
      <c r="AA61" s="70"/>
      <c r="AK61" s="70"/>
      <c r="AL61" s="70"/>
    </row>
    <row r="62" spans="1:38" ht="30" customHeight="1" x14ac:dyDescent="0.4">
      <c r="A62" s="63"/>
      <c r="B62" s="63"/>
      <c r="C62" s="63"/>
      <c r="D62" s="63"/>
      <c r="E62" s="63"/>
      <c r="F62" s="63"/>
      <c r="G62" s="63"/>
      <c r="H62" s="63"/>
      <c r="I62" s="63"/>
      <c r="J62" s="63"/>
      <c r="K62" s="63"/>
      <c r="L62" s="63"/>
      <c r="M62" s="63"/>
      <c r="N62" s="63"/>
      <c r="O62" s="63"/>
      <c r="P62" s="63"/>
      <c r="Q62" s="63"/>
      <c r="R62" s="63"/>
      <c r="S62" s="63"/>
      <c r="Z62" s="70"/>
      <c r="AA62" s="70"/>
      <c r="AK62" s="70"/>
      <c r="AL62" s="70"/>
    </row>
    <row r="63" spans="1:38" ht="30" customHeight="1" x14ac:dyDescent="0.4">
      <c r="A63" s="63"/>
      <c r="B63" s="63"/>
      <c r="C63" s="63"/>
      <c r="D63" s="63"/>
      <c r="E63" s="63"/>
      <c r="F63" s="63"/>
      <c r="G63" s="63"/>
      <c r="H63" s="63"/>
      <c r="I63" s="63"/>
      <c r="J63" s="63"/>
      <c r="K63" s="63"/>
      <c r="L63" s="63"/>
      <c r="M63" s="63"/>
      <c r="N63" s="63"/>
      <c r="O63" s="63"/>
      <c r="P63" s="63"/>
      <c r="Q63" s="63"/>
      <c r="R63" s="63"/>
      <c r="S63" s="63"/>
      <c r="Z63" s="70"/>
      <c r="AA63" s="70"/>
      <c r="AK63" s="70"/>
      <c r="AL63" s="70"/>
    </row>
    <row r="64" spans="1:38" ht="30" customHeight="1" x14ac:dyDescent="0.4">
      <c r="A64" s="63"/>
      <c r="B64" s="63"/>
      <c r="C64" s="63"/>
      <c r="D64" s="63"/>
      <c r="E64" s="63"/>
      <c r="F64" s="63"/>
      <c r="G64" s="63"/>
      <c r="H64" s="63"/>
      <c r="I64" s="63"/>
      <c r="J64" s="63"/>
      <c r="K64" s="63"/>
      <c r="L64" s="63"/>
      <c r="M64" s="63"/>
      <c r="N64" s="63"/>
      <c r="O64" s="63"/>
      <c r="P64" s="63"/>
      <c r="Q64" s="63"/>
      <c r="R64" s="63"/>
      <c r="S64" s="63"/>
      <c r="Z64" s="70"/>
      <c r="AA64" s="70"/>
      <c r="AK64" s="70"/>
      <c r="AL64" s="70"/>
    </row>
    <row r="65" spans="1:38" ht="30" customHeight="1" x14ac:dyDescent="0.4">
      <c r="A65" s="63"/>
      <c r="B65" s="63"/>
      <c r="C65" s="63"/>
      <c r="D65" s="63"/>
      <c r="E65" s="63"/>
      <c r="F65" s="63"/>
      <c r="G65" s="63"/>
      <c r="H65" s="63"/>
      <c r="I65" s="63"/>
      <c r="J65" s="63"/>
      <c r="K65" s="63"/>
      <c r="L65" s="63"/>
      <c r="M65" s="63"/>
      <c r="N65" s="63"/>
      <c r="O65" s="63"/>
      <c r="P65" s="63"/>
      <c r="Q65" s="63"/>
      <c r="R65" s="63"/>
      <c r="S65" s="63"/>
      <c r="Z65" s="70"/>
      <c r="AA65" s="70"/>
      <c r="AK65" s="70"/>
      <c r="AL65" s="70"/>
    </row>
    <row r="66" spans="1:38" ht="30" customHeight="1" x14ac:dyDescent="0.4">
      <c r="A66" s="63"/>
      <c r="B66" s="63"/>
      <c r="C66" s="63"/>
      <c r="D66" s="63"/>
      <c r="E66" s="63"/>
      <c r="F66" s="63"/>
      <c r="G66" s="63"/>
      <c r="H66" s="63"/>
      <c r="I66" s="63"/>
      <c r="J66" s="63"/>
      <c r="K66" s="63"/>
      <c r="L66" s="63"/>
      <c r="M66" s="63"/>
      <c r="N66" s="63"/>
      <c r="O66" s="63"/>
      <c r="P66" s="63"/>
      <c r="Q66" s="63"/>
      <c r="R66" s="63"/>
      <c r="S66" s="63"/>
      <c r="Z66" s="70"/>
      <c r="AA66" s="70"/>
      <c r="AK66" s="70"/>
      <c r="AL66" s="70"/>
    </row>
    <row r="67" spans="1:38" ht="30" customHeight="1" x14ac:dyDescent="0.4">
      <c r="A67" s="63"/>
      <c r="B67" s="63"/>
      <c r="C67" s="63"/>
      <c r="D67" s="63"/>
      <c r="E67" s="63"/>
      <c r="F67" s="63"/>
      <c r="G67" s="63"/>
      <c r="H67" s="63"/>
      <c r="I67" s="63"/>
      <c r="J67" s="63"/>
      <c r="K67" s="63"/>
      <c r="L67" s="63"/>
      <c r="M67" s="63"/>
      <c r="N67" s="63"/>
      <c r="O67" s="63"/>
      <c r="P67" s="63"/>
      <c r="Q67" s="63"/>
      <c r="R67" s="63"/>
      <c r="S67" s="63"/>
      <c r="Z67" s="70"/>
      <c r="AA67" s="70"/>
      <c r="AK67" s="70"/>
      <c r="AL67" s="70"/>
    </row>
    <row r="68" spans="1:38" ht="30" customHeight="1" x14ac:dyDescent="0.4">
      <c r="A68" s="63"/>
      <c r="B68" s="63"/>
      <c r="C68" s="63"/>
      <c r="D68" s="63"/>
      <c r="E68" s="63"/>
      <c r="F68" s="63"/>
      <c r="G68" s="63"/>
      <c r="H68" s="63"/>
      <c r="I68" s="63"/>
      <c r="J68" s="63"/>
      <c r="K68" s="63"/>
      <c r="L68" s="63"/>
      <c r="M68" s="63"/>
      <c r="N68" s="63"/>
      <c r="O68" s="63"/>
      <c r="P68" s="63"/>
      <c r="Q68" s="63"/>
      <c r="R68" s="63"/>
      <c r="S68" s="63"/>
      <c r="Z68" s="70"/>
      <c r="AA68" s="70"/>
      <c r="AK68" s="70"/>
      <c r="AL68" s="70"/>
    </row>
    <row r="69" spans="1:38" ht="30" customHeight="1" x14ac:dyDescent="0.4">
      <c r="A69" s="63"/>
      <c r="B69" s="63"/>
      <c r="C69" s="63"/>
      <c r="D69" s="63"/>
      <c r="E69" s="63"/>
      <c r="F69" s="63"/>
      <c r="G69" s="63"/>
      <c r="H69" s="63"/>
      <c r="I69" s="63"/>
      <c r="J69" s="63"/>
      <c r="K69" s="63"/>
      <c r="L69" s="63"/>
      <c r="M69" s="63"/>
      <c r="N69" s="63"/>
      <c r="O69" s="63"/>
      <c r="P69" s="63"/>
      <c r="Q69" s="63"/>
      <c r="R69" s="63"/>
      <c r="S69" s="63"/>
      <c r="Z69" s="70"/>
      <c r="AA69" s="70"/>
      <c r="AK69" s="70"/>
      <c r="AL69" s="70"/>
    </row>
    <row r="70" spans="1:38" ht="30" customHeight="1" x14ac:dyDescent="0.4">
      <c r="A70" s="63"/>
      <c r="B70" s="63"/>
      <c r="C70" s="63"/>
      <c r="D70" s="63"/>
      <c r="E70" s="63"/>
      <c r="F70" s="63"/>
      <c r="G70" s="63"/>
      <c r="H70" s="63"/>
      <c r="I70" s="63"/>
      <c r="J70" s="63"/>
      <c r="K70" s="63"/>
      <c r="L70" s="63"/>
      <c r="M70" s="63"/>
      <c r="N70" s="63"/>
      <c r="O70" s="63"/>
      <c r="P70" s="63"/>
      <c r="Q70" s="63"/>
      <c r="R70" s="63"/>
      <c r="S70" s="63"/>
      <c r="Z70" s="70"/>
      <c r="AA70" s="70"/>
      <c r="AK70" s="70"/>
      <c r="AL70" s="70"/>
    </row>
    <row r="71" spans="1:38" ht="30" customHeight="1" x14ac:dyDescent="0.4">
      <c r="A71" s="63"/>
      <c r="B71" s="63"/>
      <c r="C71" s="63"/>
      <c r="D71" s="63"/>
      <c r="E71" s="63"/>
      <c r="F71" s="63"/>
      <c r="G71" s="63"/>
      <c r="H71" s="63"/>
      <c r="I71" s="63"/>
      <c r="J71" s="63"/>
      <c r="K71" s="63"/>
      <c r="L71" s="63"/>
      <c r="M71" s="63"/>
      <c r="N71" s="63"/>
      <c r="O71" s="63"/>
      <c r="P71" s="63"/>
      <c r="Q71" s="63"/>
      <c r="R71" s="63"/>
      <c r="S71" s="63"/>
      <c r="Z71" s="70"/>
      <c r="AA71" s="70"/>
      <c r="AK71" s="70"/>
      <c r="AL71" s="70"/>
    </row>
    <row r="72" spans="1:38" ht="30" customHeight="1" x14ac:dyDescent="0.4">
      <c r="A72" s="63"/>
      <c r="B72" s="63"/>
      <c r="C72" s="63"/>
      <c r="D72" s="63"/>
      <c r="E72" s="63"/>
      <c r="F72" s="63"/>
      <c r="G72" s="63"/>
      <c r="H72" s="63"/>
      <c r="I72" s="63"/>
      <c r="J72" s="63"/>
      <c r="K72" s="63"/>
      <c r="L72" s="63"/>
      <c r="M72" s="63"/>
      <c r="N72" s="63"/>
      <c r="O72" s="63"/>
      <c r="P72" s="63"/>
      <c r="Q72" s="63"/>
      <c r="R72" s="63"/>
      <c r="S72" s="63"/>
      <c r="Z72" s="70"/>
      <c r="AA72" s="70"/>
      <c r="AK72" s="70"/>
      <c r="AL72" s="70"/>
    </row>
    <row r="73" spans="1:38" ht="30" customHeight="1" x14ac:dyDescent="0.4">
      <c r="A73" s="63"/>
      <c r="B73" s="63"/>
      <c r="C73" s="63"/>
      <c r="D73" s="63"/>
      <c r="E73" s="63"/>
      <c r="F73" s="63"/>
      <c r="G73" s="63"/>
      <c r="H73" s="63"/>
      <c r="I73" s="63"/>
      <c r="J73" s="63"/>
      <c r="K73" s="63"/>
      <c r="L73" s="63"/>
      <c r="M73" s="63"/>
      <c r="N73" s="63"/>
      <c r="O73" s="63"/>
      <c r="P73" s="63"/>
      <c r="Q73" s="63"/>
      <c r="R73" s="63"/>
      <c r="S73" s="63"/>
      <c r="Z73" s="70"/>
      <c r="AA73" s="70"/>
      <c r="AK73" s="70"/>
      <c r="AL73" s="70"/>
    </row>
    <row r="74" spans="1:38" ht="30" customHeight="1" x14ac:dyDescent="0.4">
      <c r="A74" s="63"/>
      <c r="B74" s="63"/>
      <c r="C74" s="63"/>
      <c r="D74" s="63"/>
      <c r="E74" s="63"/>
      <c r="F74" s="63"/>
      <c r="G74" s="63"/>
      <c r="H74" s="63"/>
      <c r="I74" s="63"/>
      <c r="J74" s="63"/>
      <c r="K74" s="63"/>
      <c r="L74" s="63"/>
      <c r="M74" s="63"/>
      <c r="N74" s="63"/>
      <c r="O74" s="63"/>
      <c r="P74" s="63"/>
      <c r="Q74" s="63"/>
      <c r="R74" s="63"/>
      <c r="S74" s="63"/>
      <c r="Z74" s="70"/>
      <c r="AA74" s="70"/>
      <c r="AK74" s="70"/>
      <c r="AL74" s="70"/>
    </row>
    <row r="75" spans="1:38" ht="30" customHeight="1" x14ac:dyDescent="0.4">
      <c r="A75" s="63"/>
      <c r="B75" s="63"/>
      <c r="C75" s="63"/>
      <c r="D75" s="63"/>
      <c r="E75" s="63"/>
      <c r="F75" s="63"/>
      <c r="G75" s="63"/>
      <c r="H75" s="63"/>
      <c r="I75" s="63"/>
      <c r="J75" s="63"/>
      <c r="K75" s="63"/>
      <c r="L75" s="63"/>
      <c r="M75" s="63"/>
      <c r="N75" s="63"/>
      <c r="O75" s="63"/>
      <c r="P75" s="63"/>
      <c r="Q75" s="63"/>
      <c r="R75" s="63"/>
      <c r="S75" s="63"/>
      <c r="Z75" s="70"/>
      <c r="AA75" s="70"/>
      <c r="AK75" s="70"/>
      <c r="AL75" s="70"/>
    </row>
    <row r="76" spans="1:38" ht="30" customHeight="1" x14ac:dyDescent="0.4">
      <c r="A76" s="63"/>
      <c r="B76" s="63"/>
      <c r="C76" s="63"/>
      <c r="D76" s="63"/>
      <c r="E76" s="63"/>
      <c r="F76" s="63"/>
      <c r="G76" s="63"/>
      <c r="H76" s="63"/>
      <c r="I76" s="63"/>
      <c r="J76" s="63"/>
      <c r="K76" s="63"/>
      <c r="L76" s="63"/>
      <c r="M76" s="63"/>
      <c r="N76" s="63"/>
      <c r="O76" s="63"/>
      <c r="P76" s="63"/>
      <c r="Q76" s="63"/>
      <c r="R76" s="63"/>
      <c r="S76" s="63"/>
      <c r="Z76" s="70"/>
      <c r="AA76" s="70"/>
      <c r="AK76" s="70"/>
      <c r="AL76" s="70"/>
    </row>
    <row r="77" spans="1:38" ht="30" customHeight="1" x14ac:dyDescent="0.4">
      <c r="A77" s="98" t="s">
        <v>181</v>
      </c>
      <c r="B77" s="63"/>
      <c r="C77" s="63"/>
      <c r="D77" s="63"/>
      <c r="E77" s="63"/>
      <c r="F77" s="63"/>
      <c r="G77" s="63"/>
      <c r="H77" s="63"/>
      <c r="I77" s="64"/>
      <c r="J77" s="64"/>
      <c r="K77" s="63"/>
      <c r="L77" s="98" t="s">
        <v>182</v>
      </c>
      <c r="M77" s="63"/>
      <c r="N77" s="63"/>
      <c r="O77" s="63"/>
      <c r="P77" s="63"/>
      <c r="Q77" s="63"/>
      <c r="R77" s="63"/>
      <c r="S77" s="63"/>
      <c r="T77" s="64"/>
      <c r="U77" s="64"/>
      <c r="W77" s="98" t="s">
        <v>183</v>
      </c>
      <c r="Z77" s="70"/>
      <c r="AA77" s="70"/>
      <c r="AK77" s="70"/>
      <c r="AL77" s="70"/>
    </row>
    <row r="78" spans="1:38" ht="30" customHeight="1" x14ac:dyDescent="0.4">
      <c r="A78" s="63"/>
      <c r="B78" s="63"/>
      <c r="C78" s="63"/>
      <c r="D78" s="63"/>
      <c r="E78" s="63"/>
      <c r="F78" s="63"/>
      <c r="G78" s="63"/>
      <c r="H78" s="63"/>
      <c r="I78" s="64"/>
      <c r="J78" s="123" t="s">
        <v>145</v>
      </c>
      <c r="K78" s="63"/>
      <c r="L78" s="63"/>
      <c r="M78" s="63"/>
      <c r="N78" s="63"/>
      <c r="O78" s="63"/>
      <c r="P78" s="63"/>
      <c r="Q78" s="63"/>
      <c r="R78" s="63"/>
      <c r="S78" s="63"/>
      <c r="T78" s="64"/>
      <c r="U78" s="123" t="s">
        <v>145</v>
      </c>
      <c r="Z78" s="70"/>
      <c r="AA78" s="70"/>
      <c r="AF78" s="123" t="s">
        <v>145</v>
      </c>
      <c r="AK78" s="70"/>
      <c r="AL78" s="70"/>
    </row>
    <row r="79" spans="1:38" ht="30" customHeight="1" x14ac:dyDescent="0.4">
      <c r="A79" s="63"/>
      <c r="B79" s="63"/>
      <c r="C79" s="63"/>
      <c r="D79" s="63"/>
      <c r="E79" s="63"/>
      <c r="F79" s="63"/>
      <c r="G79" s="63"/>
      <c r="H79" s="63"/>
      <c r="I79" s="63"/>
      <c r="J79" s="63"/>
      <c r="K79" s="63"/>
      <c r="L79" s="63"/>
      <c r="M79" s="63"/>
      <c r="N79" s="63"/>
      <c r="O79" s="63"/>
      <c r="P79" s="63"/>
      <c r="Q79" s="63"/>
      <c r="R79" s="63"/>
      <c r="S79" s="63"/>
      <c r="Z79" s="70"/>
      <c r="AA79" s="70"/>
      <c r="AK79" s="70"/>
      <c r="AL79" s="70"/>
    </row>
    <row r="80" spans="1:38" ht="30" customHeight="1" x14ac:dyDescent="0.4">
      <c r="A80" s="63"/>
      <c r="B80" s="63"/>
      <c r="C80" s="63"/>
      <c r="D80" s="63"/>
      <c r="E80" s="63"/>
      <c r="F80" s="63"/>
      <c r="G80" s="63"/>
      <c r="H80" s="63"/>
      <c r="I80" s="63"/>
      <c r="J80" s="63"/>
      <c r="K80" s="63"/>
      <c r="L80" s="63"/>
      <c r="M80" s="63"/>
      <c r="N80" s="63"/>
      <c r="O80" s="63"/>
      <c r="P80" s="63"/>
      <c r="Q80" s="63"/>
      <c r="R80" s="63"/>
      <c r="S80" s="63"/>
      <c r="Z80" s="70"/>
      <c r="AA80" s="70"/>
      <c r="AK80" s="70"/>
      <c r="AL80" s="70"/>
    </row>
    <row r="81" spans="1:38" ht="30" customHeight="1" x14ac:dyDescent="0.4">
      <c r="A81" s="63"/>
      <c r="B81" s="63"/>
      <c r="C81" s="63"/>
      <c r="D81" s="63"/>
      <c r="E81" s="63"/>
      <c r="F81" s="63"/>
      <c r="G81" s="63"/>
      <c r="H81" s="63"/>
      <c r="I81" s="63"/>
      <c r="J81" s="63"/>
      <c r="K81" s="63"/>
      <c r="L81" s="63"/>
      <c r="M81" s="63"/>
      <c r="N81" s="63"/>
      <c r="O81" s="63"/>
      <c r="P81" s="63"/>
      <c r="Q81" s="63"/>
      <c r="R81" s="63"/>
      <c r="S81" s="63"/>
      <c r="Z81" s="70"/>
      <c r="AA81" s="70"/>
      <c r="AK81" s="70"/>
      <c r="AL81" s="70"/>
    </row>
    <row r="82" spans="1:38" ht="30" customHeight="1" x14ac:dyDescent="0.4">
      <c r="A82" s="63"/>
      <c r="B82" s="63"/>
      <c r="C82" s="63"/>
      <c r="D82" s="63"/>
      <c r="E82" s="63"/>
      <c r="F82" s="63"/>
      <c r="G82" s="63"/>
      <c r="H82" s="63"/>
      <c r="I82" s="63"/>
      <c r="J82" s="63"/>
      <c r="K82" s="63"/>
      <c r="L82" s="63"/>
      <c r="M82" s="63"/>
      <c r="N82" s="63"/>
      <c r="O82" s="63"/>
      <c r="P82" s="63"/>
      <c r="Q82" s="63"/>
      <c r="R82" s="63"/>
      <c r="S82" s="63"/>
      <c r="Z82" s="70"/>
      <c r="AA82" s="70"/>
      <c r="AK82" s="70"/>
      <c r="AL82" s="70"/>
    </row>
    <row r="83" spans="1:38" ht="30" customHeight="1" x14ac:dyDescent="0.4">
      <c r="A83" s="63"/>
      <c r="B83" s="63"/>
      <c r="C83" s="63"/>
      <c r="D83" s="63"/>
      <c r="E83" s="63"/>
      <c r="F83" s="63"/>
      <c r="G83" s="63"/>
      <c r="H83" s="63"/>
      <c r="I83" s="63"/>
      <c r="J83" s="63"/>
      <c r="K83" s="63"/>
      <c r="L83" s="63"/>
      <c r="M83" s="63"/>
      <c r="N83" s="63"/>
      <c r="O83" s="63"/>
      <c r="P83" s="63"/>
      <c r="Q83" s="63"/>
      <c r="R83" s="63"/>
      <c r="S83" s="63"/>
      <c r="Z83" s="70"/>
      <c r="AA83" s="70"/>
      <c r="AK83" s="70"/>
      <c r="AL83" s="70"/>
    </row>
    <row r="84" spans="1:38" ht="30" customHeight="1" x14ac:dyDescent="0.4">
      <c r="A84" s="63"/>
      <c r="B84" s="63"/>
      <c r="C84" s="63"/>
      <c r="D84" s="63"/>
      <c r="E84" s="63"/>
      <c r="F84" s="63"/>
      <c r="G84" s="63"/>
      <c r="H84" s="63"/>
      <c r="I84" s="63"/>
      <c r="J84" s="63"/>
      <c r="K84" s="63"/>
      <c r="L84" s="63"/>
      <c r="M84" s="63"/>
      <c r="N84" s="63"/>
      <c r="O84" s="63"/>
      <c r="P84" s="63"/>
      <c r="Q84" s="63"/>
      <c r="R84" s="63"/>
      <c r="S84" s="63"/>
      <c r="Z84" s="70"/>
      <c r="AA84" s="70"/>
      <c r="AK84" s="70"/>
      <c r="AL84" s="70"/>
    </row>
    <row r="85" spans="1:38" ht="30" customHeight="1" x14ac:dyDescent="0.4">
      <c r="A85" s="63"/>
      <c r="B85" s="63"/>
      <c r="C85" s="63"/>
      <c r="D85" s="63"/>
      <c r="E85" s="63"/>
      <c r="F85" s="63"/>
      <c r="G85" s="63"/>
      <c r="H85" s="63"/>
      <c r="I85" s="63"/>
      <c r="J85" s="63"/>
      <c r="K85" s="63"/>
      <c r="L85" s="63"/>
      <c r="M85" s="63"/>
      <c r="N85" s="63"/>
      <c r="O85" s="63"/>
      <c r="P85" s="63"/>
      <c r="Q85" s="63"/>
      <c r="R85" s="63"/>
      <c r="S85" s="63"/>
      <c r="Z85" s="70"/>
      <c r="AA85" s="70"/>
      <c r="AK85" s="70"/>
      <c r="AL85" s="70"/>
    </row>
    <row r="86" spans="1:38" ht="30" customHeight="1" x14ac:dyDescent="0.4">
      <c r="A86" s="63"/>
      <c r="B86" s="63"/>
      <c r="C86" s="63"/>
      <c r="D86" s="63"/>
      <c r="E86" s="63"/>
      <c r="F86" s="63"/>
      <c r="G86" s="63"/>
      <c r="H86" s="63"/>
      <c r="I86" s="63"/>
      <c r="J86" s="63"/>
      <c r="K86" s="63"/>
      <c r="L86" s="63"/>
      <c r="M86" s="63"/>
      <c r="N86" s="63"/>
      <c r="O86" s="63"/>
      <c r="P86" s="63"/>
      <c r="Q86" s="63"/>
      <c r="R86" s="63"/>
      <c r="S86" s="63"/>
      <c r="Z86" s="70"/>
      <c r="AA86" s="70"/>
      <c r="AK86" s="70"/>
      <c r="AL86" s="70"/>
    </row>
    <row r="87" spans="1:38" ht="30" customHeight="1" x14ac:dyDescent="0.4">
      <c r="A87" s="63"/>
      <c r="B87" s="63"/>
      <c r="C87" s="63"/>
      <c r="D87" s="63"/>
      <c r="E87" s="63"/>
      <c r="F87" s="63"/>
      <c r="G87" s="63"/>
      <c r="H87" s="63"/>
      <c r="I87" s="63"/>
      <c r="J87" s="63"/>
      <c r="K87" s="63"/>
      <c r="L87" s="63"/>
      <c r="M87" s="63"/>
      <c r="N87" s="63"/>
      <c r="O87" s="63"/>
      <c r="P87" s="63"/>
      <c r="Q87" s="63"/>
      <c r="R87" s="63"/>
      <c r="S87" s="63"/>
      <c r="Z87" s="70"/>
      <c r="AA87" s="70"/>
      <c r="AK87" s="70"/>
      <c r="AL87" s="70"/>
    </row>
    <row r="88" spans="1:38" ht="30" customHeight="1" x14ac:dyDescent="0.4">
      <c r="A88" s="63"/>
      <c r="B88" s="63"/>
      <c r="C88" s="63"/>
      <c r="D88" s="63"/>
      <c r="E88" s="63"/>
      <c r="F88" s="63"/>
      <c r="G88" s="63"/>
      <c r="H88" s="63"/>
      <c r="I88" s="63"/>
      <c r="J88" s="63"/>
      <c r="K88" s="63"/>
      <c r="L88" s="63"/>
      <c r="M88" s="63"/>
      <c r="N88" s="63"/>
      <c r="O88" s="63"/>
      <c r="P88" s="63"/>
      <c r="Q88" s="63"/>
      <c r="R88" s="63"/>
      <c r="S88" s="63"/>
      <c r="Z88" s="70"/>
      <c r="AA88" s="70"/>
      <c r="AK88" s="70"/>
      <c r="AL88" s="70"/>
    </row>
    <row r="89" spans="1:38" ht="30" customHeight="1" x14ac:dyDescent="0.4">
      <c r="A89" s="63"/>
      <c r="B89" s="63"/>
      <c r="C89" s="63"/>
      <c r="D89" s="63"/>
      <c r="E89" s="63"/>
      <c r="F89" s="63"/>
      <c r="G89" s="63"/>
      <c r="H89" s="63"/>
      <c r="I89" s="63"/>
      <c r="J89" s="63"/>
      <c r="K89" s="63"/>
      <c r="L89" s="63"/>
      <c r="M89" s="63"/>
      <c r="N89" s="63"/>
      <c r="O89" s="63"/>
      <c r="P89" s="63"/>
      <c r="Q89" s="63"/>
      <c r="R89" s="63"/>
      <c r="S89" s="63"/>
      <c r="Z89" s="70"/>
      <c r="AA89" s="70"/>
      <c r="AK89" s="70"/>
      <c r="AL89" s="70"/>
    </row>
    <row r="90" spans="1:38" ht="30" customHeight="1" x14ac:dyDescent="0.4">
      <c r="A90" s="63"/>
      <c r="B90" s="63"/>
      <c r="C90" s="63"/>
      <c r="D90" s="63"/>
      <c r="E90" s="63"/>
      <c r="F90" s="63"/>
      <c r="G90" s="63"/>
      <c r="H90" s="63"/>
      <c r="I90" s="63"/>
      <c r="J90" s="63"/>
      <c r="K90" s="63"/>
      <c r="L90" s="63"/>
      <c r="M90" s="63"/>
      <c r="N90" s="63"/>
      <c r="O90" s="63"/>
      <c r="P90" s="63"/>
      <c r="Q90" s="63"/>
      <c r="R90" s="63"/>
      <c r="S90" s="63"/>
      <c r="Z90" s="70"/>
      <c r="AA90" s="70"/>
      <c r="AK90" s="70"/>
      <c r="AL90" s="70"/>
    </row>
    <row r="91" spans="1:38" ht="30" customHeight="1" x14ac:dyDescent="0.4">
      <c r="A91" s="63"/>
      <c r="B91" s="63"/>
      <c r="C91" s="63"/>
      <c r="D91" s="63"/>
      <c r="E91" s="63"/>
      <c r="F91" s="63"/>
      <c r="G91" s="63"/>
      <c r="H91" s="63"/>
      <c r="I91" s="63"/>
      <c r="J91" s="63"/>
      <c r="K91" s="63"/>
      <c r="L91" s="63"/>
      <c r="M91" s="63"/>
      <c r="N91" s="63"/>
      <c r="O91" s="63"/>
      <c r="P91" s="63"/>
      <c r="Q91" s="63"/>
      <c r="R91" s="63"/>
      <c r="S91" s="63"/>
      <c r="Z91" s="70"/>
      <c r="AA91" s="70"/>
      <c r="AK91" s="70"/>
      <c r="AL91" s="70"/>
    </row>
    <row r="92" spans="1:38" ht="30" customHeight="1" x14ac:dyDescent="0.4">
      <c r="A92" s="63"/>
      <c r="B92" s="63"/>
      <c r="C92" s="63"/>
      <c r="D92" s="63"/>
      <c r="E92" s="63"/>
      <c r="F92" s="63"/>
      <c r="G92" s="63"/>
      <c r="H92" s="63"/>
      <c r="I92" s="63"/>
      <c r="J92" s="63"/>
      <c r="K92" s="63"/>
      <c r="L92" s="63"/>
      <c r="M92" s="63"/>
      <c r="N92" s="63"/>
      <c r="O92" s="63"/>
      <c r="P92" s="63"/>
      <c r="Q92" s="63"/>
      <c r="R92" s="63"/>
      <c r="S92" s="63"/>
      <c r="Z92" s="70"/>
      <c r="AA92" s="70"/>
      <c r="AK92" s="70"/>
      <c r="AL92" s="70"/>
    </row>
    <row r="93" spans="1:38" ht="30" customHeight="1" x14ac:dyDescent="0.4">
      <c r="A93" s="63"/>
      <c r="B93" s="63"/>
      <c r="C93" s="63"/>
      <c r="D93" s="63"/>
      <c r="E93" s="63"/>
      <c r="F93" s="63"/>
      <c r="G93" s="63"/>
      <c r="H93" s="63"/>
      <c r="I93" s="63"/>
      <c r="J93" s="63"/>
      <c r="K93" s="63"/>
      <c r="L93" s="63"/>
      <c r="M93" s="63"/>
      <c r="N93" s="63"/>
      <c r="O93" s="63"/>
      <c r="P93" s="63"/>
      <c r="Q93" s="63"/>
      <c r="R93" s="63"/>
      <c r="S93" s="63"/>
      <c r="Z93" s="70"/>
      <c r="AA93" s="70"/>
      <c r="AK93" s="70"/>
      <c r="AL93" s="70"/>
    </row>
    <row r="94" spans="1:38" ht="30" customHeight="1" x14ac:dyDescent="0.4">
      <c r="A94" s="63"/>
      <c r="B94" s="63"/>
      <c r="C94" s="63"/>
      <c r="D94" s="63"/>
      <c r="E94" s="63"/>
      <c r="F94" s="63"/>
      <c r="G94" s="63"/>
      <c r="H94" s="63"/>
      <c r="I94" s="63"/>
      <c r="J94" s="63"/>
      <c r="K94" s="63"/>
      <c r="L94" s="63"/>
      <c r="M94" s="63"/>
      <c r="N94" s="63"/>
      <c r="O94" s="63"/>
      <c r="P94" s="63"/>
      <c r="Q94" s="63"/>
      <c r="R94" s="63"/>
      <c r="S94" s="63"/>
      <c r="Z94" s="70"/>
      <c r="AA94" s="70"/>
      <c r="AK94" s="70"/>
      <c r="AL94" s="70"/>
    </row>
    <row r="95" spans="1:38" ht="30" customHeight="1" x14ac:dyDescent="0.4">
      <c r="A95" s="63"/>
      <c r="B95" s="63"/>
      <c r="C95" s="63"/>
      <c r="D95" s="63"/>
      <c r="E95" s="63"/>
      <c r="F95" s="63"/>
      <c r="G95" s="63"/>
      <c r="H95" s="63"/>
      <c r="I95" s="63"/>
      <c r="J95" s="63"/>
      <c r="K95" s="63"/>
      <c r="L95" s="63"/>
      <c r="M95" s="63"/>
      <c r="N95" s="63"/>
      <c r="O95" s="63"/>
      <c r="P95" s="63"/>
      <c r="Q95" s="63"/>
      <c r="R95" s="63"/>
      <c r="S95" s="63"/>
      <c r="Z95" s="70"/>
      <c r="AA95" s="70"/>
      <c r="AK95" s="70"/>
      <c r="AL95" s="70"/>
    </row>
    <row r="96" spans="1:38" ht="30" customHeight="1" x14ac:dyDescent="0.4">
      <c r="A96" s="63"/>
      <c r="B96" s="63"/>
      <c r="C96" s="63"/>
      <c r="D96" s="63"/>
      <c r="E96" s="63"/>
      <c r="F96" s="63"/>
      <c r="G96" s="63"/>
      <c r="H96" s="63"/>
      <c r="I96" s="63"/>
      <c r="J96" s="63"/>
      <c r="K96" s="63"/>
      <c r="L96" s="63"/>
      <c r="M96" s="63"/>
      <c r="N96" s="63"/>
      <c r="O96" s="63"/>
      <c r="P96" s="63"/>
      <c r="Q96" s="63"/>
      <c r="R96" s="63"/>
      <c r="S96" s="63"/>
      <c r="Z96" s="70"/>
      <c r="AA96" s="70"/>
      <c r="AK96" s="70"/>
      <c r="AL96" s="70"/>
    </row>
    <row r="97" spans="1:38" ht="30" customHeight="1" x14ac:dyDescent="0.4">
      <c r="A97" s="63"/>
      <c r="B97" s="63"/>
      <c r="C97" s="63"/>
      <c r="D97" s="63"/>
      <c r="E97" s="63"/>
      <c r="F97" s="63"/>
      <c r="G97" s="63"/>
      <c r="H97" s="63"/>
      <c r="I97" s="63"/>
      <c r="J97" s="63"/>
      <c r="K97" s="63"/>
      <c r="L97" s="63"/>
      <c r="M97" s="63"/>
      <c r="N97" s="63"/>
      <c r="O97" s="63"/>
      <c r="P97" s="63"/>
      <c r="Q97" s="63"/>
      <c r="R97" s="63"/>
      <c r="S97" s="63"/>
      <c r="Z97" s="70"/>
      <c r="AA97" s="70"/>
      <c r="AK97" s="70"/>
      <c r="AL97" s="70"/>
    </row>
    <row r="98" spans="1:38" ht="30" customHeight="1" x14ac:dyDescent="0.4">
      <c r="A98" s="63"/>
      <c r="B98" s="63"/>
      <c r="C98" s="63"/>
      <c r="D98" s="63"/>
      <c r="E98" s="63"/>
      <c r="F98" s="63"/>
      <c r="G98" s="63"/>
      <c r="H98" s="63"/>
      <c r="I98" s="63"/>
      <c r="J98" s="63"/>
      <c r="K98" s="63"/>
      <c r="L98" s="63"/>
      <c r="M98" s="63"/>
      <c r="N98" s="63"/>
      <c r="O98" s="63"/>
      <c r="P98" s="63"/>
      <c r="Q98" s="63"/>
      <c r="R98" s="63"/>
      <c r="S98" s="63"/>
      <c r="Z98" s="70"/>
      <c r="AA98" s="70"/>
      <c r="AK98" s="70"/>
      <c r="AL98" s="70"/>
    </row>
    <row r="99" spans="1:38" ht="30" customHeight="1" x14ac:dyDescent="0.4">
      <c r="A99" s="63"/>
      <c r="B99" s="63"/>
      <c r="C99" s="63"/>
      <c r="D99" s="63"/>
      <c r="E99" s="63"/>
      <c r="F99" s="63"/>
      <c r="G99" s="63"/>
      <c r="H99" s="63"/>
      <c r="I99" s="63"/>
      <c r="J99" s="63"/>
      <c r="K99" s="63"/>
      <c r="L99" s="63"/>
      <c r="M99" s="63"/>
      <c r="N99" s="63"/>
      <c r="O99" s="63"/>
      <c r="P99" s="63"/>
      <c r="Q99" s="63"/>
      <c r="R99" s="63"/>
      <c r="S99" s="63"/>
      <c r="Z99" s="70"/>
      <c r="AA99" s="70"/>
      <c r="AK99" s="70"/>
      <c r="AL99" s="70"/>
    </row>
    <row r="100" spans="1:38" ht="30" customHeight="1" x14ac:dyDescent="0.4">
      <c r="A100" s="63"/>
      <c r="B100" s="63"/>
      <c r="C100" s="63"/>
      <c r="D100" s="63"/>
      <c r="E100" s="63"/>
      <c r="F100" s="63"/>
      <c r="G100" s="63"/>
      <c r="H100" s="63"/>
      <c r="I100" s="63"/>
      <c r="J100" s="63"/>
      <c r="K100" s="63"/>
      <c r="L100" s="63"/>
      <c r="M100" s="63"/>
      <c r="N100" s="63"/>
      <c r="O100" s="63"/>
      <c r="P100" s="63"/>
      <c r="Q100" s="63"/>
      <c r="R100" s="63"/>
      <c r="S100" s="63"/>
      <c r="Z100" s="70"/>
      <c r="AA100" s="70"/>
      <c r="AK100" s="70"/>
      <c r="AL100" s="70"/>
    </row>
    <row r="101" spans="1:38" ht="30" customHeight="1" x14ac:dyDescent="0.4">
      <c r="A101" s="98" t="s">
        <v>195</v>
      </c>
      <c r="B101" s="63"/>
      <c r="C101" s="63"/>
      <c r="D101" s="63"/>
      <c r="E101" s="63"/>
      <c r="F101" s="63"/>
      <c r="G101" s="63"/>
      <c r="H101" s="63"/>
      <c r="I101" s="64"/>
      <c r="J101" s="64"/>
      <c r="K101" s="63"/>
      <c r="L101" s="98" t="s">
        <v>196</v>
      </c>
      <c r="M101" s="63"/>
      <c r="N101" s="63"/>
      <c r="O101" s="63"/>
      <c r="P101" s="63"/>
      <c r="Q101" s="63"/>
      <c r="R101" s="63"/>
      <c r="S101" s="63"/>
      <c r="T101" s="64"/>
      <c r="U101" s="64"/>
      <c r="W101" s="98" t="s">
        <v>197</v>
      </c>
      <c r="X101" s="63"/>
      <c r="Y101" s="63"/>
      <c r="Z101" s="63"/>
      <c r="AA101" s="63"/>
      <c r="AB101" s="63"/>
      <c r="AC101" s="63"/>
      <c r="AD101" s="63"/>
      <c r="AE101" s="64"/>
      <c r="AF101" s="64"/>
      <c r="AK101" s="70"/>
      <c r="AL101" s="70"/>
    </row>
    <row r="102" spans="1:38" ht="30" customHeight="1" x14ac:dyDescent="0.4">
      <c r="A102" s="63"/>
      <c r="B102" s="63"/>
      <c r="C102" s="63"/>
      <c r="D102" s="63"/>
      <c r="E102" s="63"/>
      <c r="F102" s="63"/>
      <c r="G102" s="63"/>
      <c r="H102" s="63"/>
      <c r="I102" s="64"/>
      <c r="J102" s="123" t="s">
        <v>145</v>
      </c>
      <c r="K102" s="63"/>
      <c r="L102" s="63"/>
      <c r="M102" s="63"/>
      <c r="N102" s="63"/>
      <c r="O102" s="63"/>
      <c r="P102" s="63"/>
      <c r="Q102" s="63"/>
      <c r="R102" s="63"/>
      <c r="S102" s="63"/>
      <c r="T102" s="64"/>
      <c r="U102" s="123" t="s">
        <v>145</v>
      </c>
      <c r="W102" s="63"/>
      <c r="X102" s="63"/>
      <c r="Y102" s="63"/>
      <c r="Z102" s="63"/>
      <c r="AA102" s="63"/>
      <c r="AB102" s="63"/>
      <c r="AC102" s="63"/>
      <c r="AD102" s="63"/>
      <c r="AE102" s="64"/>
      <c r="AF102" s="123" t="s">
        <v>145</v>
      </c>
      <c r="AK102" s="70"/>
      <c r="AL102" s="70"/>
    </row>
    <row r="103" spans="1:38" ht="30" customHeight="1" x14ac:dyDescent="0.4">
      <c r="A103" s="63"/>
      <c r="B103" s="63"/>
      <c r="C103" s="63"/>
      <c r="D103" s="63"/>
      <c r="E103" s="63"/>
      <c r="F103" s="63"/>
      <c r="G103" s="63"/>
      <c r="H103" s="63"/>
      <c r="I103" s="63"/>
      <c r="J103" s="63"/>
      <c r="K103" s="63"/>
      <c r="L103" s="63"/>
      <c r="M103" s="63"/>
      <c r="N103" s="63"/>
      <c r="O103" s="63"/>
      <c r="P103" s="63"/>
      <c r="Q103" s="63"/>
      <c r="R103" s="63"/>
      <c r="S103" s="63"/>
      <c r="Z103" s="70"/>
      <c r="AA103" s="70"/>
      <c r="AK103" s="70"/>
      <c r="AL103" s="70"/>
    </row>
    <row r="104" spans="1:38" ht="30" customHeight="1" x14ac:dyDescent="0.4">
      <c r="A104" s="63"/>
      <c r="B104" s="63"/>
      <c r="C104" s="63"/>
      <c r="D104" s="63"/>
      <c r="E104" s="63"/>
      <c r="F104" s="63"/>
      <c r="G104" s="63"/>
      <c r="H104" s="63"/>
      <c r="I104" s="63"/>
      <c r="J104" s="63"/>
      <c r="K104" s="63"/>
      <c r="L104" s="63"/>
      <c r="M104" s="63"/>
      <c r="N104" s="63"/>
      <c r="O104" s="63"/>
      <c r="P104" s="63"/>
      <c r="Q104" s="63"/>
      <c r="R104" s="63"/>
      <c r="S104" s="63"/>
      <c r="Z104" s="70"/>
      <c r="AA104" s="70"/>
      <c r="AK104" s="70"/>
      <c r="AL104" s="70"/>
    </row>
    <row r="105" spans="1:38" ht="30" customHeight="1" x14ac:dyDescent="0.4">
      <c r="A105" s="63"/>
      <c r="B105" s="63"/>
      <c r="C105" s="63"/>
      <c r="D105" s="63"/>
      <c r="E105" s="63"/>
      <c r="F105" s="63"/>
      <c r="G105" s="63"/>
      <c r="H105" s="63"/>
      <c r="I105" s="63"/>
      <c r="J105" s="63"/>
      <c r="K105" s="63"/>
      <c r="L105" s="63"/>
      <c r="M105" s="63"/>
      <c r="N105" s="63"/>
      <c r="O105" s="63"/>
      <c r="P105" s="63"/>
      <c r="Q105" s="63"/>
      <c r="R105" s="63"/>
      <c r="S105" s="63"/>
      <c r="Z105" s="70"/>
      <c r="AA105" s="70"/>
      <c r="AK105" s="70"/>
      <c r="AL105" s="70"/>
    </row>
    <row r="106" spans="1:38" ht="30" customHeight="1" x14ac:dyDescent="0.4">
      <c r="A106" s="63"/>
      <c r="B106" s="63"/>
      <c r="C106" s="63"/>
      <c r="D106" s="63"/>
      <c r="E106" s="63"/>
      <c r="F106" s="63"/>
      <c r="G106" s="63"/>
      <c r="H106" s="63"/>
      <c r="I106" s="63"/>
      <c r="J106" s="63"/>
      <c r="K106" s="63"/>
      <c r="L106" s="63"/>
      <c r="M106" s="63"/>
      <c r="N106" s="63"/>
      <c r="O106" s="63"/>
      <c r="P106" s="63"/>
      <c r="Q106" s="63"/>
      <c r="R106" s="63"/>
      <c r="S106" s="63"/>
      <c r="Z106" s="70"/>
      <c r="AA106" s="70"/>
      <c r="AK106" s="70"/>
      <c r="AL106" s="70"/>
    </row>
    <row r="107" spans="1:38" ht="30" customHeight="1" x14ac:dyDescent="0.4">
      <c r="A107" s="63"/>
      <c r="B107" s="63"/>
      <c r="C107" s="63"/>
      <c r="D107" s="63"/>
      <c r="E107" s="63"/>
      <c r="F107" s="63"/>
      <c r="G107" s="63"/>
      <c r="H107" s="63"/>
      <c r="I107" s="63"/>
      <c r="J107" s="63"/>
      <c r="K107" s="63"/>
      <c r="L107" s="63"/>
      <c r="M107" s="63"/>
      <c r="N107" s="63"/>
      <c r="O107" s="63"/>
      <c r="P107" s="63"/>
      <c r="Q107" s="63"/>
      <c r="R107" s="63"/>
      <c r="S107" s="63"/>
      <c r="Z107" s="70"/>
      <c r="AA107" s="70"/>
      <c r="AK107" s="70"/>
      <c r="AL107" s="70"/>
    </row>
    <row r="108" spans="1:38" ht="30" customHeight="1" x14ac:dyDescent="0.4">
      <c r="A108" s="63"/>
      <c r="B108" s="63"/>
      <c r="C108" s="63"/>
      <c r="D108" s="63"/>
      <c r="E108" s="63"/>
      <c r="F108" s="63"/>
      <c r="G108" s="63"/>
      <c r="H108" s="63"/>
      <c r="I108" s="63"/>
      <c r="J108" s="63"/>
      <c r="K108" s="63"/>
      <c r="L108" s="63"/>
      <c r="M108" s="63"/>
      <c r="N108" s="63"/>
      <c r="O108" s="63"/>
      <c r="P108" s="63"/>
      <c r="Q108" s="63"/>
      <c r="R108" s="63"/>
      <c r="S108" s="63"/>
      <c r="Z108" s="70"/>
      <c r="AA108" s="70"/>
      <c r="AK108" s="70"/>
      <c r="AL108" s="70"/>
    </row>
    <row r="109" spans="1:38" ht="30" customHeight="1" x14ac:dyDescent="0.4">
      <c r="A109" s="63"/>
      <c r="B109" s="63"/>
      <c r="C109" s="63"/>
      <c r="D109" s="63"/>
      <c r="E109" s="63"/>
      <c r="F109" s="63"/>
      <c r="G109" s="63"/>
      <c r="H109" s="63"/>
      <c r="I109" s="63"/>
      <c r="J109" s="63"/>
      <c r="K109" s="63"/>
      <c r="L109" s="63"/>
      <c r="M109" s="63"/>
      <c r="N109" s="63"/>
      <c r="O109" s="63"/>
      <c r="P109" s="63"/>
      <c r="Q109" s="63"/>
      <c r="R109" s="63"/>
      <c r="S109" s="63"/>
      <c r="Z109" s="70"/>
      <c r="AA109" s="70"/>
      <c r="AK109" s="70"/>
      <c r="AL109" s="70"/>
    </row>
    <row r="110" spans="1:38" ht="30" customHeight="1" x14ac:dyDescent="0.4">
      <c r="A110" s="63"/>
      <c r="B110" s="63"/>
      <c r="C110" s="63"/>
      <c r="D110" s="63"/>
      <c r="E110" s="63"/>
      <c r="F110" s="63"/>
      <c r="G110" s="63"/>
      <c r="H110" s="63"/>
      <c r="I110" s="63"/>
      <c r="J110" s="63"/>
      <c r="K110" s="63"/>
      <c r="L110" s="63"/>
      <c r="M110" s="63"/>
      <c r="N110" s="63"/>
      <c r="O110" s="63"/>
      <c r="P110" s="63"/>
      <c r="Q110" s="63"/>
      <c r="R110" s="63"/>
      <c r="S110" s="63"/>
      <c r="Z110" s="70"/>
      <c r="AA110" s="70"/>
      <c r="AK110" s="70"/>
      <c r="AL110" s="70"/>
    </row>
    <row r="111" spans="1:38" ht="30" customHeight="1" x14ac:dyDescent="0.4">
      <c r="A111" s="63"/>
      <c r="B111" s="63"/>
      <c r="C111" s="63"/>
      <c r="D111" s="63"/>
      <c r="E111" s="63"/>
      <c r="F111" s="63"/>
      <c r="G111" s="63"/>
      <c r="H111" s="63"/>
      <c r="I111" s="63"/>
      <c r="J111" s="63"/>
      <c r="K111" s="63"/>
      <c r="L111" s="63"/>
      <c r="M111" s="63"/>
      <c r="N111" s="63"/>
      <c r="O111" s="63"/>
      <c r="P111" s="63"/>
      <c r="Q111" s="63"/>
      <c r="R111" s="63"/>
      <c r="S111" s="63"/>
      <c r="Z111" s="70"/>
      <c r="AA111" s="70"/>
      <c r="AK111" s="70"/>
      <c r="AL111" s="70"/>
    </row>
    <row r="112" spans="1:38" ht="30" customHeight="1" x14ac:dyDescent="0.4">
      <c r="A112" s="63"/>
      <c r="B112" s="63"/>
      <c r="C112" s="63"/>
      <c r="D112" s="63"/>
      <c r="E112" s="63"/>
      <c r="F112" s="63"/>
      <c r="G112" s="63"/>
      <c r="H112" s="63"/>
      <c r="I112" s="63"/>
      <c r="J112" s="63"/>
      <c r="K112" s="63"/>
      <c r="L112" s="63"/>
      <c r="M112" s="63"/>
      <c r="N112" s="63"/>
      <c r="O112" s="63"/>
      <c r="P112" s="63"/>
      <c r="Q112" s="63"/>
      <c r="R112" s="63"/>
      <c r="S112" s="63"/>
      <c r="Z112" s="70"/>
      <c r="AA112" s="70"/>
      <c r="AK112" s="70"/>
      <c r="AL112" s="70"/>
    </row>
    <row r="113" spans="1:38" ht="30" customHeight="1" x14ac:dyDescent="0.4">
      <c r="A113" s="63"/>
      <c r="B113" s="63"/>
      <c r="C113" s="63"/>
      <c r="D113" s="63"/>
      <c r="E113" s="63"/>
      <c r="F113" s="63"/>
      <c r="G113" s="63"/>
      <c r="H113" s="63"/>
      <c r="I113" s="63"/>
      <c r="J113" s="63"/>
      <c r="K113" s="63"/>
      <c r="L113" s="63"/>
      <c r="M113" s="63"/>
      <c r="N113" s="63"/>
      <c r="O113" s="63"/>
      <c r="P113" s="63"/>
      <c r="Q113" s="63"/>
      <c r="R113" s="63"/>
      <c r="S113" s="63"/>
      <c r="Z113" s="70"/>
      <c r="AA113" s="70"/>
      <c r="AK113" s="70"/>
      <c r="AL113" s="70"/>
    </row>
    <row r="114" spans="1:38" ht="30" customHeight="1" x14ac:dyDescent="0.4">
      <c r="A114" s="63"/>
      <c r="B114" s="63"/>
      <c r="C114" s="63"/>
      <c r="D114" s="63"/>
      <c r="E114" s="63"/>
      <c r="F114" s="63"/>
      <c r="G114" s="63"/>
      <c r="H114" s="63"/>
      <c r="I114" s="63"/>
      <c r="J114" s="63"/>
      <c r="K114" s="63"/>
      <c r="L114" s="63"/>
      <c r="M114" s="63"/>
      <c r="N114" s="63"/>
      <c r="O114" s="63"/>
      <c r="P114" s="63"/>
      <c r="Q114" s="63"/>
      <c r="R114" s="63"/>
      <c r="S114" s="63"/>
      <c r="Z114" s="70"/>
      <c r="AA114" s="70"/>
      <c r="AK114" s="70"/>
      <c r="AL114" s="70"/>
    </row>
    <row r="115" spans="1:38" ht="30" customHeight="1" x14ac:dyDescent="0.4">
      <c r="A115" s="63"/>
      <c r="B115" s="63"/>
      <c r="C115" s="63"/>
      <c r="D115" s="63"/>
      <c r="E115" s="63"/>
      <c r="F115" s="63"/>
      <c r="G115" s="63"/>
      <c r="H115" s="63"/>
      <c r="I115" s="63"/>
      <c r="J115" s="63"/>
      <c r="K115" s="63"/>
      <c r="L115" s="63"/>
      <c r="M115" s="63"/>
      <c r="N115" s="63"/>
      <c r="O115" s="63"/>
      <c r="P115" s="63"/>
      <c r="Q115" s="63"/>
      <c r="R115" s="63"/>
      <c r="S115" s="63"/>
      <c r="Z115" s="70"/>
      <c r="AA115" s="70"/>
      <c r="AK115" s="70"/>
      <c r="AL115" s="70"/>
    </row>
    <row r="116" spans="1:38" ht="30" customHeight="1" x14ac:dyDescent="0.4">
      <c r="A116" s="63"/>
      <c r="B116" s="63"/>
      <c r="C116" s="63"/>
      <c r="D116" s="63"/>
      <c r="E116" s="63"/>
      <c r="F116" s="63"/>
      <c r="G116" s="63"/>
      <c r="H116" s="63"/>
      <c r="I116" s="63"/>
      <c r="J116" s="63"/>
      <c r="K116" s="63"/>
      <c r="L116" s="63"/>
      <c r="M116" s="63"/>
      <c r="N116" s="63"/>
      <c r="O116" s="63"/>
      <c r="P116" s="63"/>
      <c r="Q116" s="63"/>
      <c r="R116" s="63"/>
      <c r="S116" s="63"/>
      <c r="Z116" s="70"/>
      <c r="AA116" s="70"/>
      <c r="AK116" s="70"/>
      <c r="AL116" s="70"/>
    </row>
    <row r="117" spans="1:38" ht="30" customHeight="1" x14ac:dyDescent="0.4">
      <c r="A117" s="63"/>
      <c r="B117" s="63"/>
      <c r="C117" s="63"/>
      <c r="D117" s="63"/>
      <c r="E117" s="63"/>
      <c r="F117" s="63"/>
      <c r="G117" s="63"/>
      <c r="H117" s="63"/>
      <c r="I117" s="63"/>
      <c r="J117" s="63"/>
      <c r="K117" s="63"/>
      <c r="L117" s="63"/>
      <c r="M117" s="63"/>
      <c r="N117" s="63"/>
      <c r="O117" s="63"/>
      <c r="P117" s="63"/>
      <c r="Q117" s="63"/>
      <c r="R117" s="63"/>
      <c r="S117" s="63"/>
      <c r="Z117" s="70"/>
      <c r="AA117" s="70"/>
      <c r="AK117" s="70"/>
      <c r="AL117" s="70"/>
    </row>
    <row r="118" spans="1:38" ht="30" customHeight="1" x14ac:dyDescent="0.4">
      <c r="A118" s="63"/>
      <c r="B118" s="63"/>
      <c r="C118" s="63"/>
      <c r="D118" s="63"/>
      <c r="E118" s="63"/>
      <c r="F118" s="63"/>
      <c r="G118" s="63"/>
      <c r="H118" s="63"/>
      <c r="I118" s="63"/>
      <c r="J118" s="63"/>
      <c r="K118" s="63"/>
      <c r="L118" s="63"/>
      <c r="M118" s="63"/>
      <c r="N118" s="63"/>
      <c r="O118" s="63"/>
      <c r="P118" s="63"/>
      <c r="Q118" s="63"/>
      <c r="R118" s="63"/>
      <c r="S118" s="63"/>
      <c r="Z118" s="70"/>
      <c r="AA118" s="70"/>
      <c r="AK118" s="70"/>
      <c r="AL118" s="70"/>
    </row>
    <row r="119" spans="1:38" ht="30" customHeight="1" x14ac:dyDescent="0.4">
      <c r="A119" s="63"/>
      <c r="B119" s="63"/>
      <c r="C119" s="63"/>
      <c r="D119" s="63"/>
      <c r="E119" s="63"/>
      <c r="F119" s="63"/>
      <c r="G119" s="63"/>
      <c r="H119" s="63"/>
      <c r="I119" s="63"/>
      <c r="J119" s="63"/>
      <c r="K119" s="63"/>
      <c r="L119" s="63"/>
      <c r="M119" s="63"/>
      <c r="N119" s="63"/>
      <c r="O119" s="63"/>
      <c r="P119" s="63"/>
      <c r="Q119" s="63"/>
      <c r="R119" s="63"/>
      <c r="S119" s="63"/>
      <c r="Z119" s="70"/>
      <c r="AA119" s="70"/>
      <c r="AK119" s="70"/>
      <c r="AL119" s="70"/>
    </row>
    <row r="120" spans="1:38" ht="30" customHeight="1" x14ac:dyDescent="0.4">
      <c r="A120" s="63"/>
      <c r="B120" s="63"/>
      <c r="C120" s="63"/>
      <c r="D120" s="63"/>
      <c r="E120" s="63"/>
      <c r="F120" s="63"/>
      <c r="G120" s="63"/>
      <c r="H120" s="63"/>
      <c r="I120" s="63"/>
      <c r="J120" s="63"/>
      <c r="K120" s="63"/>
      <c r="L120" s="63"/>
      <c r="M120" s="63"/>
      <c r="N120" s="63"/>
      <c r="O120" s="63"/>
      <c r="P120" s="63"/>
      <c r="Q120" s="63"/>
      <c r="R120" s="63"/>
      <c r="S120" s="63"/>
      <c r="Z120" s="70"/>
      <c r="AA120" s="70"/>
      <c r="AK120" s="70"/>
      <c r="AL120" s="70"/>
    </row>
    <row r="121" spans="1:38" ht="30" customHeight="1" x14ac:dyDescent="0.4">
      <c r="A121" s="63"/>
      <c r="B121" s="63"/>
      <c r="C121" s="63"/>
      <c r="D121" s="63"/>
      <c r="E121" s="63"/>
      <c r="F121" s="63"/>
      <c r="G121" s="63"/>
      <c r="H121" s="63"/>
      <c r="I121" s="63"/>
      <c r="J121" s="63"/>
      <c r="K121" s="63"/>
      <c r="L121" s="63"/>
      <c r="M121" s="63"/>
      <c r="N121" s="63"/>
      <c r="O121" s="63"/>
      <c r="P121" s="63"/>
      <c r="Q121" s="63"/>
      <c r="R121" s="63"/>
      <c r="S121" s="63"/>
      <c r="Z121" s="70"/>
      <c r="AA121" s="70"/>
      <c r="AK121" s="70"/>
      <c r="AL121" s="70"/>
    </row>
    <row r="122" spans="1:38" ht="30" customHeight="1" x14ac:dyDescent="0.4">
      <c r="A122" s="63"/>
      <c r="B122" s="63"/>
      <c r="C122" s="63"/>
      <c r="D122" s="63"/>
      <c r="E122" s="63"/>
      <c r="F122" s="63"/>
      <c r="G122" s="63"/>
      <c r="H122" s="63"/>
      <c r="I122" s="63"/>
      <c r="J122" s="63"/>
      <c r="K122" s="63"/>
      <c r="L122" s="63"/>
      <c r="M122" s="63"/>
      <c r="N122" s="63"/>
      <c r="O122" s="63"/>
      <c r="P122" s="63"/>
      <c r="Q122" s="63"/>
      <c r="R122" s="63"/>
      <c r="S122" s="63"/>
      <c r="Z122" s="70"/>
      <c r="AA122" s="70"/>
      <c r="AK122" s="70"/>
      <c r="AL122" s="70"/>
    </row>
    <row r="123" spans="1:38" ht="30" customHeight="1" x14ac:dyDescent="0.4">
      <c r="A123" s="63"/>
      <c r="B123" s="63"/>
      <c r="C123" s="63"/>
      <c r="D123" s="63"/>
      <c r="E123" s="63"/>
      <c r="F123" s="63"/>
      <c r="G123" s="63"/>
      <c r="H123" s="63"/>
      <c r="I123" s="63"/>
      <c r="J123" s="63"/>
      <c r="K123" s="63"/>
      <c r="L123" s="63"/>
      <c r="M123" s="63"/>
      <c r="N123" s="63"/>
      <c r="O123" s="63"/>
      <c r="P123" s="63"/>
      <c r="Q123" s="63"/>
      <c r="R123" s="63"/>
      <c r="S123" s="63"/>
      <c r="Z123" s="70"/>
      <c r="AA123" s="70"/>
      <c r="AK123" s="70"/>
      <c r="AL123" s="70"/>
    </row>
    <row r="124" spans="1:38" ht="30" customHeight="1" x14ac:dyDescent="0.4">
      <c r="A124" s="63"/>
      <c r="B124" s="63"/>
      <c r="C124" s="63"/>
      <c r="D124" s="63"/>
      <c r="E124" s="63"/>
      <c r="F124" s="63"/>
      <c r="G124" s="63"/>
      <c r="H124" s="63"/>
      <c r="I124" s="63"/>
      <c r="J124" s="63"/>
      <c r="K124" s="63"/>
      <c r="L124" s="63"/>
      <c r="M124" s="63"/>
      <c r="N124" s="63"/>
      <c r="O124" s="63"/>
      <c r="P124" s="63"/>
      <c r="Q124" s="63"/>
      <c r="R124" s="63"/>
      <c r="S124" s="63"/>
      <c r="Z124" s="70"/>
      <c r="AA124" s="70"/>
      <c r="AK124" s="70"/>
      <c r="AL124" s="70"/>
    </row>
    <row r="125" spans="1:38" ht="30" customHeight="1" x14ac:dyDescent="0.4">
      <c r="A125" s="98" t="s">
        <v>143</v>
      </c>
      <c r="B125" s="98"/>
      <c r="C125" s="98"/>
      <c r="D125" s="98"/>
      <c r="E125" s="98"/>
      <c r="F125" s="98"/>
      <c r="G125" s="98"/>
      <c r="H125" s="98"/>
      <c r="I125" s="98"/>
      <c r="J125" s="98"/>
      <c r="K125" s="98"/>
      <c r="L125" s="98"/>
      <c r="M125" s="98"/>
      <c r="N125" s="98"/>
      <c r="O125" s="98"/>
      <c r="P125" s="98"/>
      <c r="Q125" s="98"/>
      <c r="R125" s="98"/>
      <c r="S125" s="98"/>
      <c r="T125" s="124"/>
      <c r="U125" s="124"/>
      <c r="V125" s="124"/>
      <c r="W125" s="124"/>
      <c r="X125" s="124"/>
      <c r="Y125" s="124"/>
      <c r="Z125" s="124"/>
      <c r="AA125" s="124"/>
      <c r="AB125" s="124"/>
      <c r="AC125" s="124"/>
      <c r="AD125" s="124"/>
      <c r="AE125" s="124"/>
      <c r="AF125" s="124"/>
    </row>
    <row r="126" spans="1:38" ht="30" customHeight="1" x14ac:dyDescent="0.4">
      <c r="A126" s="122" t="s">
        <v>72</v>
      </c>
      <c r="B126" s="98"/>
      <c r="C126" s="98"/>
      <c r="D126" s="98"/>
      <c r="E126" s="98"/>
      <c r="F126" s="98"/>
      <c r="G126" s="98"/>
      <c r="H126" s="98"/>
      <c r="I126" s="98"/>
      <c r="J126" s="98"/>
      <c r="K126" s="98"/>
      <c r="L126" s="98"/>
      <c r="M126" s="98"/>
      <c r="N126" s="98"/>
      <c r="O126" s="98"/>
      <c r="P126" s="98"/>
      <c r="Q126" s="98"/>
      <c r="R126" s="98"/>
      <c r="S126" s="98"/>
      <c r="T126" s="124"/>
      <c r="U126" s="124"/>
      <c r="V126" s="124"/>
      <c r="W126" s="124"/>
      <c r="X126" s="124"/>
      <c r="Y126" s="124"/>
      <c r="Z126" s="124"/>
      <c r="AA126" s="124"/>
      <c r="AB126" s="124"/>
      <c r="AC126" s="124"/>
      <c r="AD126" s="124"/>
      <c r="AE126" s="124"/>
      <c r="AF126" s="124"/>
    </row>
    <row r="127" spans="1:38" ht="30" customHeight="1" x14ac:dyDescent="0.4">
      <c r="A127" s="98" t="s">
        <v>61</v>
      </c>
      <c r="B127" s="98"/>
      <c r="C127" s="98"/>
      <c r="D127" s="98"/>
      <c r="E127" s="98"/>
      <c r="F127" s="98"/>
      <c r="G127" s="98"/>
      <c r="H127" s="98"/>
      <c r="I127" s="98"/>
      <c r="J127" s="123"/>
      <c r="K127" s="98"/>
      <c r="L127" s="98" t="s">
        <v>90</v>
      </c>
      <c r="M127" s="98"/>
      <c r="N127" s="98"/>
      <c r="O127" s="98"/>
      <c r="P127" s="98"/>
      <c r="Q127" s="98"/>
      <c r="R127" s="98"/>
      <c r="S127" s="98"/>
      <c r="T127" s="123"/>
      <c r="U127" s="123"/>
      <c r="V127" s="124"/>
      <c r="W127" s="98" t="s">
        <v>91</v>
      </c>
      <c r="X127" s="98"/>
      <c r="Y127" s="98"/>
      <c r="Z127" s="98"/>
      <c r="AA127" s="98"/>
      <c r="AB127" s="98"/>
      <c r="AC127" s="98"/>
      <c r="AD127" s="98"/>
      <c r="AE127" s="98"/>
      <c r="AF127" s="98"/>
    </row>
    <row r="128" spans="1:38" ht="30" customHeight="1" x14ac:dyDescent="0.4">
      <c r="A128" s="98"/>
      <c r="B128" s="98"/>
      <c r="C128" s="98"/>
      <c r="D128" s="98"/>
      <c r="E128" s="98"/>
      <c r="F128" s="98"/>
      <c r="G128" s="98"/>
      <c r="H128" s="98"/>
      <c r="I128" s="123"/>
      <c r="J128" s="123" t="s">
        <v>146</v>
      </c>
      <c r="K128" s="98"/>
      <c r="L128" s="98"/>
      <c r="M128" s="98"/>
      <c r="N128" s="98"/>
      <c r="O128" s="98"/>
      <c r="P128" s="98"/>
      <c r="Q128" s="98"/>
      <c r="R128" s="98"/>
      <c r="S128" s="98"/>
      <c r="T128" s="123"/>
      <c r="U128" s="123" t="s">
        <v>146</v>
      </c>
      <c r="V128" s="125"/>
      <c r="W128" s="98"/>
      <c r="X128" s="98"/>
      <c r="Y128" s="98"/>
      <c r="Z128" s="98"/>
      <c r="AA128" s="98"/>
      <c r="AB128" s="98"/>
      <c r="AC128" s="98"/>
      <c r="AD128" s="98"/>
      <c r="AE128" s="123"/>
      <c r="AF128" s="123" t="s">
        <v>146</v>
      </c>
      <c r="AI128" s="71"/>
    </row>
    <row r="129" spans="1:32" ht="30" customHeight="1" x14ac:dyDescent="0.4">
      <c r="A129" s="98"/>
      <c r="B129" s="98"/>
      <c r="C129" s="98"/>
      <c r="D129" s="98"/>
      <c r="E129" s="98"/>
      <c r="F129" s="98"/>
      <c r="G129" s="98"/>
      <c r="H129" s="98"/>
      <c r="I129" s="123"/>
      <c r="J129" s="123" t="s">
        <v>147</v>
      </c>
      <c r="K129" s="98"/>
      <c r="L129" s="98"/>
      <c r="M129" s="98"/>
      <c r="N129" s="98"/>
      <c r="O129" s="98"/>
      <c r="P129" s="98"/>
      <c r="Q129" s="98"/>
      <c r="R129" s="98"/>
      <c r="S129" s="98"/>
      <c r="T129" s="123"/>
      <c r="U129" s="123" t="s">
        <v>147</v>
      </c>
      <c r="V129" s="124"/>
      <c r="W129" s="98"/>
      <c r="X129" s="98"/>
      <c r="Y129" s="98"/>
      <c r="Z129" s="98"/>
      <c r="AA129" s="98"/>
      <c r="AB129" s="98"/>
      <c r="AC129" s="98"/>
      <c r="AD129" s="98"/>
      <c r="AE129" s="123"/>
      <c r="AF129" s="123" t="s">
        <v>147</v>
      </c>
    </row>
    <row r="130" spans="1:32" ht="30" customHeight="1" x14ac:dyDescent="0.4">
      <c r="A130" s="63"/>
      <c r="B130" s="63"/>
      <c r="C130" s="63"/>
      <c r="D130" s="63"/>
      <c r="E130" s="63"/>
      <c r="F130" s="63"/>
      <c r="G130" s="63"/>
      <c r="H130" s="63"/>
      <c r="I130" s="63"/>
      <c r="J130" s="63"/>
      <c r="K130" s="63"/>
      <c r="L130" s="63"/>
      <c r="M130" s="63"/>
      <c r="N130" s="63"/>
      <c r="O130" s="63"/>
      <c r="P130" s="63"/>
      <c r="Q130" s="63"/>
      <c r="R130" s="63"/>
      <c r="S130" s="63"/>
    </row>
    <row r="131" spans="1:32" ht="30" customHeight="1" x14ac:dyDescent="0.4">
      <c r="A131" s="63"/>
      <c r="B131" s="63"/>
      <c r="C131" s="63"/>
      <c r="D131" s="63"/>
      <c r="E131" s="63"/>
      <c r="F131" s="63"/>
      <c r="G131" s="63"/>
      <c r="H131" s="63"/>
      <c r="I131" s="63"/>
      <c r="J131" s="63"/>
      <c r="K131" s="63"/>
      <c r="L131" s="63"/>
      <c r="M131" s="63"/>
      <c r="N131" s="63"/>
      <c r="O131" s="63"/>
      <c r="P131" s="63"/>
      <c r="Q131" s="63"/>
      <c r="R131" s="63"/>
      <c r="S131" s="63"/>
    </row>
    <row r="132" spans="1:32" ht="30" customHeight="1" x14ac:dyDescent="0.4">
      <c r="A132" s="63"/>
      <c r="B132" s="63"/>
      <c r="C132" s="63"/>
      <c r="D132" s="63"/>
      <c r="E132" s="63"/>
      <c r="F132" s="63"/>
      <c r="G132" s="63"/>
      <c r="H132" s="63"/>
      <c r="I132" s="63"/>
      <c r="J132" s="63"/>
      <c r="K132" s="63"/>
      <c r="L132" s="63"/>
      <c r="M132" s="63"/>
      <c r="N132" s="63"/>
      <c r="O132" s="63"/>
      <c r="P132" s="63"/>
      <c r="Q132" s="63"/>
      <c r="R132" s="63"/>
      <c r="S132" s="63"/>
    </row>
    <row r="133" spans="1:32" ht="30" customHeight="1" x14ac:dyDescent="0.4">
      <c r="A133" s="63"/>
      <c r="B133" s="63"/>
      <c r="C133" s="63"/>
      <c r="D133" s="63"/>
      <c r="E133" s="63"/>
      <c r="F133" s="63"/>
      <c r="G133" s="63"/>
      <c r="H133" s="63"/>
      <c r="I133" s="63"/>
      <c r="J133" s="63"/>
      <c r="K133" s="63"/>
      <c r="L133" s="63"/>
      <c r="M133" s="63"/>
      <c r="N133" s="63"/>
      <c r="O133" s="63"/>
      <c r="P133" s="63"/>
      <c r="Q133" s="63"/>
      <c r="R133" s="63"/>
      <c r="S133" s="63"/>
    </row>
    <row r="134" spans="1:32" ht="30" customHeight="1" x14ac:dyDescent="0.4">
      <c r="A134" s="63"/>
      <c r="B134" s="63"/>
      <c r="C134" s="63"/>
      <c r="D134" s="63"/>
      <c r="E134" s="63"/>
      <c r="F134" s="63"/>
      <c r="G134" s="63"/>
      <c r="H134" s="63"/>
      <c r="I134" s="63"/>
      <c r="J134" s="63"/>
      <c r="K134" s="63"/>
      <c r="L134" s="63"/>
      <c r="M134" s="63"/>
      <c r="N134" s="63"/>
      <c r="O134" s="63"/>
      <c r="P134" s="63"/>
      <c r="Q134" s="63"/>
      <c r="R134" s="63"/>
      <c r="S134" s="63"/>
    </row>
    <row r="135" spans="1:32" ht="30" customHeight="1" x14ac:dyDescent="0.4">
      <c r="A135" s="63"/>
      <c r="B135" s="63"/>
      <c r="C135" s="63"/>
      <c r="D135" s="63"/>
      <c r="E135" s="63"/>
      <c r="F135" s="63"/>
      <c r="G135" s="63"/>
      <c r="H135" s="63"/>
      <c r="I135" s="63"/>
      <c r="J135" s="63"/>
      <c r="K135" s="63"/>
      <c r="L135" s="63"/>
      <c r="M135" s="63"/>
      <c r="N135" s="63"/>
      <c r="O135" s="63"/>
      <c r="P135" s="63"/>
      <c r="Q135" s="63"/>
      <c r="R135" s="63"/>
      <c r="S135" s="63"/>
    </row>
    <row r="136" spans="1:32" ht="30" customHeight="1" x14ac:dyDescent="0.4">
      <c r="A136" s="63"/>
      <c r="B136" s="63"/>
      <c r="C136" s="63"/>
      <c r="D136" s="63"/>
      <c r="E136" s="63"/>
      <c r="F136" s="63"/>
      <c r="G136" s="63"/>
      <c r="H136" s="63"/>
      <c r="I136" s="63"/>
      <c r="J136" s="63"/>
      <c r="K136" s="63"/>
      <c r="L136" s="63"/>
      <c r="M136" s="63"/>
      <c r="N136" s="63"/>
      <c r="O136" s="63"/>
      <c r="P136" s="63"/>
      <c r="Q136" s="63"/>
      <c r="R136" s="63"/>
      <c r="S136" s="63"/>
    </row>
    <row r="137" spans="1:32" ht="30" customHeight="1" x14ac:dyDescent="0.4">
      <c r="A137" s="63"/>
      <c r="B137" s="63"/>
      <c r="C137" s="63"/>
      <c r="D137" s="63"/>
      <c r="E137" s="63"/>
      <c r="F137" s="63"/>
      <c r="G137" s="63"/>
      <c r="H137" s="63"/>
      <c r="I137" s="63"/>
      <c r="J137" s="63"/>
      <c r="K137" s="63"/>
      <c r="L137" s="63"/>
      <c r="M137" s="63"/>
      <c r="N137" s="63"/>
      <c r="O137" s="63"/>
      <c r="P137" s="63"/>
      <c r="Q137" s="63"/>
      <c r="R137" s="63"/>
      <c r="S137" s="63"/>
    </row>
    <row r="138" spans="1:32" ht="30" customHeight="1" x14ac:dyDescent="0.4">
      <c r="A138" s="63"/>
      <c r="B138" s="63"/>
      <c r="C138" s="63"/>
      <c r="D138" s="63"/>
      <c r="E138" s="63"/>
      <c r="F138" s="63"/>
      <c r="G138" s="63"/>
      <c r="H138" s="63"/>
      <c r="I138" s="63"/>
      <c r="J138" s="63"/>
      <c r="K138" s="63"/>
      <c r="L138" s="63"/>
      <c r="M138" s="63"/>
      <c r="N138" s="63"/>
      <c r="O138" s="63"/>
      <c r="P138" s="63"/>
      <c r="Q138" s="63"/>
      <c r="R138" s="63"/>
      <c r="S138" s="63"/>
      <c r="T138" s="73"/>
      <c r="U138" s="73"/>
      <c r="V138" s="73"/>
      <c r="W138" s="73"/>
    </row>
    <row r="139" spans="1:32" ht="30" customHeight="1" x14ac:dyDescent="0.4">
      <c r="A139" s="63"/>
      <c r="B139" s="63"/>
      <c r="C139" s="63"/>
      <c r="D139" s="63"/>
      <c r="E139" s="63"/>
      <c r="F139" s="63"/>
      <c r="G139" s="63"/>
      <c r="H139" s="63"/>
      <c r="I139" s="63"/>
      <c r="J139" s="63"/>
      <c r="K139" s="63"/>
      <c r="L139" s="63"/>
      <c r="M139" s="63"/>
      <c r="N139" s="63"/>
      <c r="O139" s="63"/>
      <c r="P139" s="63"/>
      <c r="Q139" s="63"/>
      <c r="R139" s="63"/>
      <c r="S139" s="63"/>
      <c r="T139" s="73"/>
      <c r="U139" s="73"/>
      <c r="V139" s="73"/>
      <c r="W139" s="73"/>
    </row>
    <row r="140" spans="1:32" ht="30" customHeight="1" x14ac:dyDescent="0.4">
      <c r="A140" s="63"/>
      <c r="B140" s="63"/>
      <c r="C140" s="63"/>
      <c r="D140" s="63"/>
      <c r="E140" s="63"/>
      <c r="F140" s="63"/>
      <c r="G140" s="63"/>
      <c r="H140" s="63"/>
      <c r="I140" s="63"/>
      <c r="J140" s="63"/>
      <c r="K140" s="63"/>
      <c r="L140" s="63"/>
      <c r="M140" s="63"/>
      <c r="N140" s="63"/>
      <c r="O140" s="63"/>
      <c r="P140" s="63"/>
      <c r="Q140" s="63"/>
      <c r="R140" s="63"/>
      <c r="S140" s="63"/>
      <c r="T140" s="74"/>
      <c r="U140" s="74"/>
      <c r="V140" s="74"/>
      <c r="W140" s="74"/>
    </row>
    <row r="141" spans="1:32" ht="30" customHeight="1" x14ac:dyDescent="0.4">
      <c r="A141" s="63"/>
      <c r="B141" s="63"/>
      <c r="C141" s="63"/>
      <c r="D141" s="63"/>
      <c r="E141" s="63"/>
      <c r="F141" s="63"/>
      <c r="G141" s="63"/>
      <c r="H141" s="63"/>
      <c r="I141" s="64"/>
      <c r="J141" s="64"/>
      <c r="K141" s="63"/>
      <c r="L141" s="63"/>
      <c r="M141" s="63"/>
      <c r="N141" s="63"/>
      <c r="O141" s="63"/>
      <c r="P141" s="63"/>
      <c r="Q141" s="63"/>
      <c r="R141" s="63"/>
      <c r="S141" s="63"/>
      <c r="T141" s="74"/>
      <c r="U141" s="74"/>
      <c r="V141" s="74"/>
      <c r="W141" s="74"/>
    </row>
    <row r="142" spans="1:32" ht="30" customHeight="1" x14ac:dyDescent="0.4">
      <c r="A142" s="63"/>
      <c r="B142" s="63"/>
      <c r="C142" s="63"/>
      <c r="D142" s="63"/>
      <c r="E142" s="63"/>
      <c r="F142" s="63"/>
      <c r="G142" s="63"/>
      <c r="H142" s="63"/>
      <c r="I142" s="64"/>
      <c r="J142" s="64"/>
      <c r="K142" s="63"/>
      <c r="L142" s="63"/>
      <c r="M142" s="63"/>
      <c r="N142" s="63"/>
      <c r="O142" s="63"/>
      <c r="P142" s="63"/>
      <c r="Q142" s="63"/>
      <c r="R142" s="63"/>
      <c r="S142" s="63"/>
      <c r="T142" s="74"/>
      <c r="U142" s="74"/>
      <c r="V142" s="74"/>
      <c r="W142" s="74"/>
      <c r="X142" s="75"/>
    </row>
    <row r="143" spans="1:32" ht="30" customHeight="1" x14ac:dyDescent="0.4"/>
    <row r="144" spans="1:32" ht="30" customHeight="1" x14ac:dyDescent="0.4"/>
    <row r="145" ht="30" customHeight="1" x14ac:dyDescent="0.4"/>
    <row r="146" ht="30" customHeight="1" x14ac:dyDescent="0.4"/>
    <row r="147" ht="30" customHeight="1" x14ac:dyDescent="0.4"/>
    <row r="148" ht="30" customHeight="1" x14ac:dyDescent="0.4"/>
    <row r="149" ht="30" customHeight="1" x14ac:dyDescent="0.4"/>
    <row r="150" ht="30" customHeight="1" x14ac:dyDescent="0.4"/>
    <row r="151" ht="30" customHeight="1" x14ac:dyDescent="0.4"/>
    <row r="152" ht="30" customHeight="1" x14ac:dyDescent="0.4"/>
  </sheetData>
  <mergeCells count="1">
    <mergeCell ref="A2:AG2"/>
  </mergeCells>
  <phoneticPr fontId="4"/>
  <pageMargins left="0.7" right="0.7" top="0.75" bottom="0.75" header="0.3" footer="0.3"/>
  <pageSetup paperSize="9" scale="11"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収支計画書</vt:lpstr>
      <vt:lpstr>収支計画書_詳細</vt:lpstr>
      <vt:lpstr>前年度収支計画記載書</vt:lpstr>
      <vt:lpstr>【参考】収支計画に係るグラフ</vt:lpstr>
      <vt:lpstr>【参考】収支計画に係るグラフ!Print_Area</vt:lpstr>
      <vt:lpstr>収支計画書!Print_Area</vt:lpstr>
      <vt:lpstr>収支計画書_詳細!Print_Area</vt:lpstr>
      <vt:lpstr>前年度収支計画記載書!Print_Area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 Nakadozono</dc:creator>
  <cp:lastModifiedBy>Shin Hanashita</cp:lastModifiedBy>
  <cp:lastPrinted>2021-04-23T10:05:10Z</cp:lastPrinted>
  <dcterms:created xsi:type="dcterms:W3CDTF">2020-04-14T01:58:47Z</dcterms:created>
  <dcterms:modified xsi:type="dcterms:W3CDTF">2022-12-27T12:38:02Z</dcterms:modified>
</cp:coreProperties>
</file>