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1.xml" ContentType="application/vnd.openxmlformats-officedocument.themeOverrid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theme/themeOverride2.xml" ContentType="application/vnd.openxmlformats-officedocument.themeOverrid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theme/themeOverride3.xml" ContentType="application/vnd.openxmlformats-officedocument.themeOverrid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theme/themeOverride4.xml" ContentType="application/vnd.openxmlformats-officedocument.themeOverrid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theme/themeOverride5.xml" ContentType="application/vnd.openxmlformats-officedocument.themeOverrid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theme/themeOverride6.xml" ContentType="application/vnd.openxmlformats-officedocument.themeOverrid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theme/themeOverride7.xml" ContentType="application/vnd.openxmlformats-officedocument.themeOverrid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theme/themeOverride8.xml" ContentType="application/vnd.openxmlformats-officedocument.themeOverrid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theme/themeOverride9.xml" ContentType="application/vnd.openxmlformats-officedocument.themeOverrid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theme/themeOverride10.xml" ContentType="application/vnd.openxmlformats-officedocument.themeOverrid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theme/themeOverride11.xml" ContentType="application/vnd.openxmlformats-officedocument.themeOverrid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theme/themeOverride12.xml" ContentType="application/vnd.openxmlformats-officedocument.themeOverrid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defaultThemeVersion="166925"/>
  <mc:AlternateContent xmlns:mc="http://schemas.openxmlformats.org/markup-compatibility/2006">
    <mc:Choice Requires="x15">
      <x15ac:absPath xmlns:x15ac="http://schemas.microsoft.com/office/spreadsheetml/2010/11/ac" url="https://jpnpwc.sharepoint.com/teams/JP-INT-CNST-CAO_Delivery_FY25-/Shared Documents/3.作業等/01_公募及び説明会の準備/01_公募関連資料(HP公開)/02_第２次公募/"/>
    </mc:Choice>
  </mc:AlternateContent>
  <xr:revisionPtr revIDLastSave="76" documentId="8_{9AB84FFE-F899-479D-9565-1FFE86C5B720}" xr6:coauthVersionLast="47" xr6:coauthVersionMax="47" xr10:uidLastSave="{CF23A72F-F850-43B8-A685-FD4E0BF675E8}"/>
  <bookViews>
    <workbookView xWindow="-110" yWindow="-110" windowWidth="19420" windowHeight="11500" activeTab="3" xr2:uid="{11696CE1-6769-479C-9894-C73B49A8B339}"/>
  </bookViews>
  <sheets>
    <sheet name="収支計画書" sheetId="6" r:id="rId1"/>
    <sheet name="収支計画書_詳細" sheetId="1" r:id="rId2"/>
    <sheet name="前年度収支計画記載書" sheetId="7" r:id="rId3"/>
    <sheet name="【参考】収支計画に係るグラフ" sheetId="4" r:id="rId4"/>
  </sheets>
  <definedNames>
    <definedName name="_xlnm.Print_Area" localSheetId="3">【参考】収支計画に係るグラフ!$A$2:$AG$151</definedName>
    <definedName name="_xlnm.Print_Area" localSheetId="0">収支計画書!$A$2:$Y$48</definedName>
    <definedName name="_xlnm.Print_Area" localSheetId="1">収支計画書_詳細!$A$1:$R$90</definedName>
    <definedName name="_xlnm.Print_Area" localSheetId="2">前年度収支計画記載書!$A$2:$S$155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23" i="7" l="1"/>
  <c r="I124" i="7"/>
  <c r="I125" i="7"/>
  <c r="K57" i="1"/>
  <c r="K58" i="1"/>
  <c r="K59" i="1"/>
  <c r="K62" i="1"/>
  <c r="G129" i="7"/>
  <c r="G127" i="7"/>
  <c r="H59" i="1"/>
  <c r="P58" i="1"/>
  <c r="H50" i="1"/>
  <c r="P41" i="1"/>
  <c r="M39" i="1"/>
  <c r="Q34" i="1"/>
  <c r="Q22" i="1"/>
  <c r="P26" i="1"/>
  <c r="Q26" i="1" s="1"/>
  <c r="C28" i="6"/>
  <c r="I57" i="1"/>
  <c r="I54" i="1"/>
  <c r="I55" i="1"/>
  <c r="J58" i="1"/>
  <c r="J59" i="1"/>
  <c r="J55" i="1"/>
  <c r="J54" i="1"/>
  <c r="J53" i="1"/>
  <c r="Q18" i="7"/>
  <c r="J39" i="7"/>
  <c r="R39" i="7"/>
  <c r="J43" i="7"/>
  <c r="J47" i="7"/>
  <c r="R47" i="7"/>
  <c r="G43" i="7"/>
  <c r="H43" i="7"/>
  <c r="I43" i="7"/>
  <c r="K43" i="7"/>
  <c r="L43" i="7"/>
  <c r="M43" i="7"/>
  <c r="N43" i="7"/>
  <c r="O43" i="7"/>
  <c r="P43" i="7"/>
  <c r="Q43" i="7"/>
  <c r="R36" i="7"/>
  <c r="R37" i="7"/>
  <c r="R38" i="7"/>
  <c r="R40" i="7"/>
  <c r="R41" i="7"/>
  <c r="R42" i="7"/>
  <c r="R43" i="7"/>
  <c r="R44" i="7"/>
  <c r="R45" i="7"/>
  <c r="R46" i="7"/>
  <c r="R48" i="7"/>
  <c r="R49" i="7"/>
  <c r="R50" i="7"/>
  <c r="R51" i="7"/>
  <c r="R52" i="7"/>
  <c r="R53" i="7"/>
  <c r="R54" i="7"/>
  <c r="R55" i="7"/>
  <c r="G51" i="7"/>
  <c r="H51" i="7"/>
  <c r="I51" i="7"/>
  <c r="J51" i="7"/>
  <c r="K51" i="7"/>
  <c r="L51" i="7"/>
  <c r="M51" i="7"/>
  <c r="N51" i="7"/>
  <c r="O51" i="7"/>
  <c r="P51" i="7"/>
  <c r="Q51" i="7"/>
  <c r="F51" i="7"/>
  <c r="G47" i="7"/>
  <c r="H47" i="7"/>
  <c r="I47" i="7"/>
  <c r="K47" i="7"/>
  <c r="L47" i="7"/>
  <c r="M47" i="7"/>
  <c r="N47" i="7"/>
  <c r="O47" i="7"/>
  <c r="P47" i="7"/>
  <c r="Q47" i="7"/>
  <c r="F47" i="7"/>
  <c r="I121" i="7"/>
  <c r="I119" i="7"/>
  <c r="I120" i="7"/>
  <c r="L51" i="1"/>
  <c r="L50" i="1"/>
  <c r="L49" i="1"/>
  <c r="P71" i="1"/>
  <c r="P63" i="1"/>
  <c r="P57" i="1"/>
  <c r="L40" i="1"/>
  <c r="J57" i="1"/>
  <c r="J129" i="7" l="1"/>
  <c r="J149" i="7" s="1"/>
  <c r="J127" i="7"/>
  <c r="J147" i="7" s="1"/>
  <c r="J128" i="7"/>
  <c r="J148" i="7" s="1"/>
  <c r="F119" i="7"/>
  <c r="F139" i="7" s="1"/>
  <c r="F121" i="7"/>
  <c r="F141" i="7" s="1"/>
  <c r="F120" i="7"/>
  <c r="F140" i="7" s="1"/>
  <c r="C46" i="6"/>
  <c r="D35" i="6"/>
  <c r="C35" i="6"/>
  <c r="J17" i="1"/>
  <c r="F129" i="7"/>
  <c r="F149" i="7" s="1"/>
  <c r="F128" i="7"/>
  <c r="F148" i="7" s="1"/>
  <c r="F127" i="7"/>
  <c r="F147" i="7" s="1"/>
  <c r="F125" i="7"/>
  <c r="F145" i="7" s="1"/>
  <c r="F124" i="7"/>
  <c r="F144" i="7" s="1"/>
  <c r="F123" i="7"/>
  <c r="F143" i="7" s="1"/>
  <c r="F117" i="7"/>
  <c r="F137" i="7" s="1"/>
  <c r="F116" i="7"/>
  <c r="F136" i="7" s="1"/>
  <c r="F115" i="7"/>
  <c r="F135" i="7" s="1"/>
  <c r="P59" i="1"/>
  <c r="O59" i="1"/>
  <c r="N59" i="1"/>
  <c r="M59" i="1"/>
  <c r="L59" i="1"/>
  <c r="I59" i="1"/>
  <c r="O63" i="1"/>
  <c r="N63" i="1"/>
  <c r="M63" i="1"/>
  <c r="L63" i="1"/>
  <c r="K63" i="1"/>
  <c r="J63" i="1"/>
  <c r="I63" i="1"/>
  <c r="H63" i="1"/>
  <c r="J51" i="1"/>
  <c r="I51" i="1"/>
  <c r="H51" i="1"/>
  <c r="P51" i="1"/>
  <c r="O51" i="1"/>
  <c r="N51" i="1"/>
  <c r="M51" i="1"/>
  <c r="K49" i="1"/>
  <c r="K50" i="1"/>
  <c r="K51" i="1"/>
  <c r="K53" i="1"/>
  <c r="K54" i="1"/>
  <c r="H55" i="1"/>
  <c r="P55" i="1"/>
  <c r="O55" i="1"/>
  <c r="N55" i="1"/>
  <c r="M55" i="1"/>
  <c r="L55" i="1"/>
  <c r="K55" i="1"/>
  <c r="L58" i="1"/>
  <c r="L54" i="1"/>
  <c r="F64" i="7"/>
  <c r="G64" i="7"/>
  <c r="G125" i="7"/>
  <c r="G145" i="7" s="1"/>
  <c r="H125" i="7"/>
  <c r="H145" i="7" s="1"/>
  <c r="I145" i="7"/>
  <c r="J125" i="7"/>
  <c r="J145" i="7" s="1"/>
  <c r="K125" i="7"/>
  <c r="K145" i="7" s="1"/>
  <c r="L125" i="7"/>
  <c r="L145" i="7" s="1"/>
  <c r="M125" i="7"/>
  <c r="M145" i="7" s="1"/>
  <c r="N125" i="7"/>
  <c r="N145" i="7" s="1"/>
  <c r="O125" i="7"/>
  <c r="O145" i="7" s="1"/>
  <c r="P125" i="7"/>
  <c r="P145" i="7" s="1"/>
  <c r="Q125" i="7"/>
  <c r="Q145" i="7" s="1"/>
  <c r="G121" i="7"/>
  <c r="G141" i="7" s="1"/>
  <c r="H121" i="7"/>
  <c r="H141" i="7" s="1"/>
  <c r="I141" i="7"/>
  <c r="J121" i="7"/>
  <c r="J141" i="7" s="1"/>
  <c r="K121" i="7"/>
  <c r="K141" i="7" s="1"/>
  <c r="L121" i="7"/>
  <c r="L141" i="7" s="1"/>
  <c r="M121" i="7"/>
  <c r="M141" i="7" s="1"/>
  <c r="N121" i="7"/>
  <c r="N141" i="7" s="1"/>
  <c r="O121" i="7"/>
  <c r="O141" i="7" s="1"/>
  <c r="P121" i="7"/>
  <c r="P141" i="7" s="1"/>
  <c r="Q121" i="7"/>
  <c r="Q141" i="7" s="1"/>
  <c r="G149" i="7"/>
  <c r="H129" i="7"/>
  <c r="H149" i="7" s="1"/>
  <c r="I129" i="7"/>
  <c r="I149" i="7" s="1"/>
  <c r="K129" i="7"/>
  <c r="K149" i="7" s="1"/>
  <c r="L129" i="7"/>
  <c r="L149" i="7" s="1"/>
  <c r="M129" i="7"/>
  <c r="M149" i="7" s="1"/>
  <c r="N129" i="7"/>
  <c r="N149" i="7" s="1"/>
  <c r="O129" i="7"/>
  <c r="O149" i="7" s="1"/>
  <c r="P129" i="7"/>
  <c r="P149" i="7" s="1"/>
  <c r="Q129" i="7"/>
  <c r="Q149" i="7" s="1"/>
  <c r="G117" i="7"/>
  <c r="G137" i="7" s="1"/>
  <c r="H117" i="7"/>
  <c r="H137" i="7" s="1"/>
  <c r="I117" i="7"/>
  <c r="I137" i="7" s="1"/>
  <c r="J117" i="7"/>
  <c r="J137" i="7" s="1"/>
  <c r="K117" i="7"/>
  <c r="K137" i="7" s="1"/>
  <c r="L117" i="7"/>
  <c r="L137" i="7" s="1"/>
  <c r="M117" i="7"/>
  <c r="M137" i="7" s="1"/>
  <c r="N117" i="7"/>
  <c r="N137" i="7" s="1"/>
  <c r="O117" i="7"/>
  <c r="O137" i="7" s="1"/>
  <c r="P117" i="7"/>
  <c r="P137" i="7" s="1"/>
  <c r="Q117" i="7"/>
  <c r="Q137" i="7" s="1"/>
  <c r="H62" i="1"/>
  <c r="I62" i="1"/>
  <c r="J62" i="1"/>
  <c r="L62" i="1"/>
  <c r="M62" i="1"/>
  <c r="N62" i="1"/>
  <c r="O62" i="1"/>
  <c r="P62" i="1"/>
  <c r="H61" i="1"/>
  <c r="I61" i="1"/>
  <c r="J61" i="1"/>
  <c r="K61" i="1"/>
  <c r="L61" i="1"/>
  <c r="M61" i="1"/>
  <c r="N61" i="1"/>
  <c r="O61" i="1"/>
  <c r="P61" i="1"/>
  <c r="H58" i="1"/>
  <c r="I58" i="1"/>
  <c r="M58" i="1"/>
  <c r="N58" i="1"/>
  <c r="O58" i="1"/>
  <c r="H57" i="1"/>
  <c r="I60" i="1"/>
  <c r="L57" i="1"/>
  <c r="M57" i="1"/>
  <c r="N57" i="1"/>
  <c r="O57" i="1"/>
  <c r="H54" i="1"/>
  <c r="M54" i="1"/>
  <c r="N54" i="1"/>
  <c r="O54" i="1"/>
  <c r="P54" i="1"/>
  <c r="H53" i="1"/>
  <c r="I53" i="1"/>
  <c r="L53" i="1"/>
  <c r="M53" i="1"/>
  <c r="N53" i="1"/>
  <c r="O53" i="1"/>
  <c r="P53" i="1"/>
  <c r="H66" i="1"/>
  <c r="I50" i="1"/>
  <c r="J50" i="1"/>
  <c r="M50" i="1"/>
  <c r="N50" i="1"/>
  <c r="O50" i="1"/>
  <c r="P50" i="1"/>
  <c r="H26" i="1"/>
  <c r="I26" i="1"/>
  <c r="J26" i="1"/>
  <c r="K26" i="1"/>
  <c r="L26" i="1"/>
  <c r="M26" i="1"/>
  <c r="N26" i="1"/>
  <c r="O26" i="1"/>
  <c r="H30" i="1"/>
  <c r="I30" i="1"/>
  <c r="J30" i="1"/>
  <c r="K30" i="1"/>
  <c r="L30" i="1"/>
  <c r="M30" i="1"/>
  <c r="N30" i="1"/>
  <c r="O30" i="1"/>
  <c r="P30" i="1"/>
  <c r="H34" i="1"/>
  <c r="I34" i="1"/>
  <c r="J34" i="1"/>
  <c r="K34" i="1"/>
  <c r="L34" i="1"/>
  <c r="M34" i="1"/>
  <c r="N34" i="1"/>
  <c r="O34" i="1"/>
  <c r="P34" i="1"/>
  <c r="H38" i="1"/>
  <c r="I38" i="1"/>
  <c r="J38" i="1"/>
  <c r="K38" i="1"/>
  <c r="L38" i="1"/>
  <c r="M38" i="1"/>
  <c r="N38" i="1"/>
  <c r="O38" i="1"/>
  <c r="P38" i="1"/>
  <c r="H39" i="1"/>
  <c r="I39" i="1"/>
  <c r="J39" i="1"/>
  <c r="J42" i="1" s="1"/>
  <c r="K39" i="1"/>
  <c r="L39" i="1"/>
  <c r="N39" i="1"/>
  <c r="O39" i="1"/>
  <c r="P39" i="1"/>
  <c r="H40" i="1"/>
  <c r="I40" i="1"/>
  <c r="J40" i="1"/>
  <c r="K40" i="1"/>
  <c r="M40" i="1"/>
  <c r="N40" i="1"/>
  <c r="O40" i="1"/>
  <c r="P40" i="1"/>
  <c r="H41" i="1"/>
  <c r="I41" i="1"/>
  <c r="J41" i="1"/>
  <c r="K41" i="1"/>
  <c r="L41" i="1"/>
  <c r="M41" i="1"/>
  <c r="N41" i="1"/>
  <c r="O41" i="1"/>
  <c r="H47" i="1"/>
  <c r="I47" i="1"/>
  <c r="J47" i="1"/>
  <c r="K47" i="1"/>
  <c r="L47" i="1"/>
  <c r="M47" i="1"/>
  <c r="N47" i="1"/>
  <c r="O47" i="1"/>
  <c r="P47" i="1"/>
  <c r="H49" i="1"/>
  <c r="I49" i="1"/>
  <c r="J49" i="1"/>
  <c r="J52" i="1" s="1"/>
  <c r="M49" i="1"/>
  <c r="N49" i="1"/>
  <c r="O49" i="1"/>
  <c r="P49" i="1"/>
  <c r="O60" i="1"/>
  <c r="K64" i="1"/>
  <c r="Q54" i="7"/>
  <c r="AS27" i="7" s="1"/>
  <c r="P54" i="7"/>
  <c r="AQ27" i="7" s="1"/>
  <c r="O54" i="7"/>
  <c r="AO27" i="7" s="1"/>
  <c r="N54" i="7"/>
  <c r="AM27" i="7" s="1"/>
  <c r="M54" i="7"/>
  <c r="AK27" i="7" s="1"/>
  <c r="L54" i="7"/>
  <c r="AI27" i="7" s="1"/>
  <c r="K54" i="7"/>
  <c r="AG27" i="7" s="1"/>
  <c r="J54" i="7"/>
  <c r="AE27" i="7" s="1"/>
  <c r="I54" i="7"/>
  <c r="AC27" i="7" s="1"/>
  <c r="H54" i="7"/>
  <c r="AA27" i="7" s="1"/>
  <c r="G54" i="7"/>
  <c r="Y27" i="7" s="1"/>
  <c r="F54" i="7"/>
  <c r="W27" i="7" s="1"/>
  <c r="Q53" i="7"/>
  <c r="AS26" i="7" s="1"/>
  <c r="P53" i="7"/>
  <c r="AQ26" i="7" s="1"/>
  <c r="O53" i="7"/>
  <c r="AO26" i="7" s="1"/>
  <c r="N53" i="7"/>
  <c r="AM26" i="7" s="1"/>
  <c r="M53" i="7"/>
  <c r="AK26" i="7" s="1"/>
  <c r="L53" i="7"/>
  <c r="AI26" i="7" s="1"/>
  <c r="K53" i="7"/>
  <c r="AG26" i="7" s="1"/>
  <c r="J53" i="7"/>
  <c r="AE26" i="7" s="1"/>
  <c r="I53" i="7"/>
  <c r="AC26" i="7" s="1"/>
  <c r="H53" i="7"/>
  <c r="AA26" i="7" s="1"/>
  <c r="G53" i="7"/>
  <c r="Y26" i="7" s="1"/>
  <c r="F53" i="7"/>
  <c r="W26" i="7" s="1"/>
  <c r="Q52" i="7"/>
  <c r="AS25" i="7" s="1"/>
  <c r="P52" i="7"/>
  <c r="O52" i="7"/>
  <c r="N52" i="7"/>
  <c r="AM25" i="7" s="1"/>
  <c r="AM28" i="7" s="1"/>
  <c r="M52" i="7"/>
  <c r="L52" i="7"/>
  <c r="AI25" i="7" s="1"/>
  <c r="AI28" i="7" s="1"/>
  <c r="K52" i="7"/>
  <c r="J52" i="7"/>
  <c r="I52" i="7"/>
  <c r="H52" i="7"/>
  <c r="G52" i="7"/>
  <c r="Y25" i="7" s="1"/>
  <c r="F52" i="7"/>
  <c r="G116" i="7"/>
  <c r="G136" i="7" s="1"/>
  <c r="H116" i="7"/>
  <c r="H136" i="7" s="1"/>
  <c r="I116" i="7"/>
  <c r="I136" i="7" s="1"/>
  <c r="J116" i="7"/>
  <c r="J136" i="7" s="1"/>
  <c r="K116" i="7"/>
  <c r="K136" i="7" s="1"/>
  <c r="L116" i="7"/>
  <c r="L136" i="7" s="1"/>
  <c r="M116" i="7"/>
  <c r="M136" i="7" s="1"/>
  <c r="N116" i="7"/>
  <c r="N136" i="7" s="1"/>
  <c r="O116" i="7"/>
  <c r="O136" i="7" s="1"/>
  <c r="P116" i="7"/>
  <c r="P136" i="7" s="1"/>
  <c r="Q116" i="7"/>
  <c r="Q136" i="7" s="1"/>
  <c r="G115" i="7"/>
  <c r="G135" i="7" s="1"/>
  <c r="H115" i="7"/>
  <c r="H135" i="7" s="1"/>
  <c r="I115" i="7"/>
  <c r="I135" i="7" s="1"/>
  <c r="J115" i="7"/>
  <c r="J135" i="7" s="1"/>
  <c r="K115" i="7"/>
  <c r="K135" i="7" s="1"/>
  <c r="L115" i="7"/>
  <c r="L135" i="7" s="1"/>
  <c r="M115" i="7"/>
  <c r="M135" i="7" s="1"/>
  <c r="N115" i="7"/>
  <c r="N135" i="7" s="1"/>
  <c r="O115" i="7"/>
  <c r="O135" i="7" s="1"/>
  <c r="P115" i="7"/>
  <c r="P135" i="7" s="1"/>
  <c r="Q115" i="7"/>
  <c r="Q135" i="7" s="1"/>
  <c r="G120" i="7"/>
  <c r="G140" i="7" s="1"/>
  <c r="H120" i="7"/>
  <c r="H140" i="7" s="1"/>
  <c r="I140" i="7"/>
  <c r="J120" i="7"/>
  <c r="J140" i="7" s="1"/>
  <c r="K120" i="7"/>
  <c r="K140" i="7" s="1"/>
  <c r="L120" i="7"/>
  <c r="L140" i="7" s="1"/>
  <c r="M120" i="7"/>
  <c r="M140" i="7" s="1"/>
  <c r="N120" i="7"/>
  <c r="N140" i="7" s="1"/>
  <c r="O120" i="7"/>
  <c r="O140" i="7" s="1"/>
  <c r="P120" i="7"/>
  <c r="P140" i="7" s="1"/>
  <c r="Q120" i="7"/>
  <c r="Q140" i="7" s="1"/>
  <c r="G119" i="7"/>
  <c r="G139" i="7" s="1"/>
  <c r="H119" i="7"/>
  <c r="H139" i="7" s="1"/>
  <c r="I139" i="7"/>
  <c r="J119" i="7"/>
  <c r="J139" i="7" s="1"/>
  <c r="K119" i="7"/>
  <c r="K139" i="7" s="1"/>
  <c r="L119" i="7"/>
  <c r="L139" i="7" s="1"/>
  <c r="M119" i="7"/>
  <c r="M139" i="7" s="1"/>
  <c r="N119" i="7"/>
  <c r="N139" i="7" s="1"/>
  <c r="O119" i="7"/>
  <c r="O139" i="7" s="1"/>
  <c r="P119" i="7"/>
  <c r="P139" i="7" s="1"/>
  <c r="Q119" i="7"/>
  <c r="Q139" i="7" s="1"/>
  <c r="G123" i="7"/>
  <c r="G143" i="7" s="1"/>
  <c r="H123" i="7"/>
  <c r="H143" i="7" s="1"/>
  <c r="I143" i="7"/>
  <c r="J123" i="7"/>
  <c r="J143" i="7" s="1"/>
  <c r="K123" i="7"/>
  <c r="K143" i="7" s="1"/>
  <c r="L123" i="7"/>
  <c r="L143" i="7" s="1"/>
  <c r="M123" i="7"/>
  <c r="M143" i="7" s="1"/>
  <c r="N123" i="7"/>
  <c r="N143" i="7" s="1"/>
  <c r="O123" i="7"/>
  <c r="O143" i="7" s="1"/>
  <c r="P123" i="7"/>
  <c r="P143" i="7" s="1"/>
  <c r="Q123" i="7"/>
  <c r="Q143" i="7" s="1"/>
  <c r="N124" i="7"/>
  <c r="N144" i="7" s="1"/>
  <c r="O124" i="7"/>
  <c r="O144" i="7" s="1"/>
  <c r="P124" i="7"/>
  <c r="P144" i="7" s="1"/>
  <c r="Q124" i="7"/>
  <c r="Q144" i="7" s="1"/>
  <c r="G124" i="7"/>
  <c r="G144" i="7" s="1"/>
  <c r="H124" i="7"/>
  <c r="H144" i="7" s="1"/>
  <c r="I144" i="7"/>
  <c r="J124" i="7"/>
  <c r="J144" i="7" s="1"/>
  <c r="K124" i="7"/>
  <c r="K144" i="7" s="1"/>
  <c r="L124" i="7"/>
  <c r="L144" i="7" s="1"/>
  <c r="M124" i="7"/>
  <c r="M144" i="7" s="1"/>
  <c r="G128" i="7"/>
  <c r="G148" i="7" s="1"/>
  <c r="H128" i="7"/>
  <c r="H148" i="7" s="1"/>
  <c r="I128" i="7"/>
  <c r="I148" i="7" s="1"/>
  <c r="K128" i="7"/>
  <c r="K148" i="7" s="1"/>
  <c r="L128" i="7"/>
  <c r="L148" i="7" s="1"/>
  <c r="M128" i="7"/>
  <c r="M148" i="7" s="1"/>
  <c r="N128" i="7"/>
  <c r="N148" i="7" s="1"/>
  <c r="O128" i="7"/>
  <c r="O148" i="7" s="1"/>
  <c r="P128" i="7"/>
  <c r="P148" i="7" s="1"/>
  <c r="Q128" i="7"/>
  <c r="Q148" i="7" s="1"/>
  <c r="G147" i="7"/>
  <c r="H127" i="7"/>
  <c r="H147" i="7" s="1"/>
  <c r="I127" i="7"/>
  <c r="I147" i="7" s="1"/>
  <c r="K127" i="7"/>
  <c r="K147" i="7" s="1"/>
  <c r="L127" i="7"/>
  <c r="L147" i="7" s="1"/>
  <c r="M127" i="7"/>
  <c r="M147" i="7" s="1"/>
  <c r="N127" i="7"/>
  <c r="N147" i="7" s="1"/>
  <c r="O127" i="7"/>
  <c r="O147" i="7" s="1"/>
  <c r="P127" i="7"/>
  <c r="P147" i="7" s="1"/>
  <c r="Q127" i="7"/>
  <c r="Q147" i="7" s="1"/>
  <c r="F43" i="7"/>
  <c r="G39" i="7"/>
  <c r="H39" i="7"/>
  <c r="I39" i="7"/>
  <c r="K39" i="7"/>
  <c r="L39" i="7"/>
  <c r="M39" i="7"/>
  <c r="N39" i="7"/>
  <c r="O39" i="7"/>
  <c r="P39" i="7"/>
  <c r="Q39" i="7"/>
  <c r="F39" i="7"/>
  <c r="N18" i="7"/>
  <c r="G18" i="7"/>
  <c r="H18" i="7"/>
  <c r="I18" i="7"/>
  <c r="F18" i="7"/>
  <c r="I64" i="7"/>
  <c r="R35" i="7"/>
  <c r="Q33" i="7"/>
  <c r="AS16" i="7" s="1"/>
  <c r="P33" i="7"/>
  <c r="AQ16" i="7" s="1"/>
  <c r="O33" i="7"/>
  <c r="AO16" i="7" s="1"/>
  <c r="N33" i="7"/>
  <c r="AM16" i="7" s="1"/>
  <c r="M33" i="7"/>
  <c r="AK16" i="7" s="1"/>
  <c r="L33" i="7"/>
  <c r="AI16" i="7" s="1"/>
  <c r="K33" i="7"/>
  <c r="AG16" i="7" s="1"/>
  <c r="J33" i="7"/>
  <c r="AE16" i="7" s="1"/>
  <c r="I33" i="7"/>
  <c r="AC16" i="7" s="1"/>
  <c r="H33" i="7"/>
  <c r="AA16" i="7" s="1"/>
  <c r="G33" i="7"/>
  <c r="Y16" i="7" s="1"/>
  <c r="F33" i="7"/>
  <c r="W16" i="7" s="1"/>
  <c r="Q32" i="7"/>
  <c r="AS15" i="7" s="1"/>
  <c r="P32" i="7"/>
  <c r="AQ15" i="7" s="1"/>
  <c r="O32" i="7"/>
  <c r="AO15" i="7" s="1"/>
  <c r="N32" i="7"/>
  <c r="AM15" i="7" s="1"/>
  <c r="M32" i="7"/>
  <c r="AK15" i="7" s="1"/>
  <c r="L32" i="7"/>
  <c r="AI15" i="7" s="1"/>
  <c r="K32" i="7"/>
  <c r="AG15" i="7" s="1"/>
  <c r="J32" i="7"/>
  <c r="AE15" i="7" s="1"/>
  <c r="I32" i="7"/>
  <c r="AC15" i="7" s="1"/>
  <c r="H32" i="7"/>
  <c r="AA15" i="7" s="1"/>
  <c r="G32" i="7"/>
  <c r="Y15" i="7" s="1"/>
  <c r="F32" i="7"/>
  <c r="W15" i="7" s="1"/>
  <c r="Q31" i="7"/>
  <c r="AS14" i="7" s="1"/>
  <c r="P31" i="7"/>
  <c r="AQ14" i="7" s="1"/>
  <c r="O31" i="7"/>
  <c r="AO14" i="7" s="1"/>
  <c r="N31" i="7"/>
  <c r="AM14" i="7" s="1"/>
  <c r="M31" i="7"/>
  <c r="AK14" i="7" s="1"/>
  <c r="L31" i="7"/>
  <c r="AI14" i="7" s="1"/>
  <c r="K31" i="7"/>
  <c r="AG14" i="7" s="1"/>
  <c r="J31" i="7"/>
  <c r="AE14" i="7" s="1"/>
  <c r="I31" i="7"/>
  <c r="AC14" i="7" s="1"/>
  <c r="H31" i="7"/>
  <c r="AA14" i="7" s="1"/>
  <c r="G31" i="7"/>
  <c r="Y14" i="7" s="1"/>
  <c r="F31" i="7"/>
  <c r="W14" i="7" s="1"/>
  <c r="Q30" i="7"/>
  <c r="P30" i="7"/>
  <c r="O30" i="7"/>
  <c r="N30" i="7"/>
  <c r="M30" i="7"/>
  <c r="L30" i="7"/>
  <c r="K30" i="7"/>
  <c r="J30" i="7"/>
  <c r="I30" i="7"/>
  <c r="H30" i="7"/>
  <c r="G30" i="7"/>
  <c r="F30" i="7"/>
  <c r="R29" i="7"/>
  <c r="R28" i="7"/>
  <c r="R27" i="7"/>
  <c r="Q26" i="7"/>
  <c r="P26" i="7"/>
  <c r="O26" i="7"/>
  <c r="N26" i="7"/>
  <c r="M26" i="7"/>
  <c r="L26" i="7"/>
  <c r="K26" i="7"/>
  <c r="J26" i="7"/>
  <c r="I26" i="7"/>
  <c r="H26" i="7"/>
  <c r="G26" i="7"/>
  <c r="F26" i="7"/>
  <c r="R25" i="7"/>
  <c r="R24" i="7"/>
  <c r="R23" i="7"/>
  <c r="Q22" i="7"/>
  <c r="P22" i="7"/>
  <c r="O22" i="7"/>
  <c r="N22" i="7"/>
  <c r="M22" i="7"/>
  <c r="L22" i="7"/>
  <c r="K22" i="7"/>
  <c r="J22" i="7"/>
  <c r="I22" i="7"/>
  <c r="H22" i="7"/>
  <c r="G22" i="7"/>
  <c r="F22" i="7"/>
  <c r="R21" i="7"/>
  <c r="R20" i="7"/>
  <c r="R19" i="7"/>
  <c r="P18" i="7"/>
  <c r="O18" i="7"/>
  <c r="M18" i="7"/>
  <c r="L18" i="7"/>
  <c r="K18" i="7"/>
  <c r="J18" i="7"/>
  <c r="R17" i="7"/>
  <c r="R16" i="7"/>
  <c r="R15" i="7"/>
  <c r="R14" i="7"/>
  <c r="R114" i="7"/>
  <c r="Q112" i="7"/>
  <c r="AR16" i="7" s="1"/>
  <c r="P112" i="7"/>
  <c r="AP16" i="7" s="1"/>
  <c r="O112" i="7"/>
  <c r="AN16" i="7" s="1"/>
  <c r="N112" i="7"/>
  <c r="AL16" i="7" s="1"/>
  <c r="M112" i="7"/>
  <c r="AJ16" i="7" s="1"/>
  <c r="L112" i="7"/>
  <c r="AH16" i="7" s="1"/>
  <c r="K112" i="7"/>
  <c r="AF16" i="7" s="1"/>
  <c r="J112" i="7"/>
  <c r="AD16" i="7" s="1"/>
  <c r="I112" i="7"/>
  <c r="AB16" i="7" s="1"/>
  <c r="H112" i="7"/>
  <c r="Z16" i="7" s="1"/>
  <c r="G112" i="7"/>
  <c r="X16" i="7" s="1"/>
  <c r="F112" i="7"/>
  <c r="V16" i="7" s="1"/>
  <c r="Q111" i="7"/>
  <c r="AR15" i="7" s="1"/>
  <c r="P111" i="7"/>
  <c r="AP15" i="7" s="1"/>
  <c r="O111" i="7"/>
  <c r="AN15" i="7" s="1"/>
  <c r="N111" i="7"/>
  <c r="AL15" i="7" s="1"/>
  <c r="M111" i="7"/>
  <c r="AJ15" i="7" s="1"/>
  <c r="L111" i="7"/>
  <c r="AH15" i="7" s="1"/>
  <c r="K111" i="7"/>
  <c r="AF15" i="7" s="1"/>
  <c r="J111" i="7"/>
  <c r="AD15" i="7" s="1"/>
  <c r="I111" i="7"/>
  <c r="AB15" i="7" s="1"/>
  <c r="H111" i="7"/>
  <c r="Z15" i="7" s="1"/>
  <c r="G111" i="7"/>
  <c r="X15" i="7" s="1"/>
  <c r="F111" i="7"/>
  <c r="V15" i="7" s="1"/>
  <c r="Q110" i="7"/>
  <c r="AR14" i="7" s="1"/>
  <c r="P110" i="7"/>
  <c r="AP14" i="7" s="1"/>
  <c r="O110" i="7"/>
  <c r="AN14" i="7" s="1"/>
  <c r="N110" i="7"/>
  <c r="AL14" i="7" s="1"/>
  <c r="M110" i="7"/>
  <c r="AJ14" i="7" s="1"/>
  <c r="L110" i="7"/>
  <c r="AH14" i="7" s="1"/>
  <c r="AH17" i="7" s="1"/>
  <c r="K110" i="7"/>
  <c r="AF14" i="7" s="1"/>
  <c r="AF17" i="7" s="1"/>
  <c r="J110" i="7"/>
  <c r="AD14" i="7" s="1"/>
  <c r="I110" i="7"/>
  <c r="AB14" i="7" s="1"/>
  <c r="AB17" i="7" s="1"/>
  <c r="H110" i="7"/>
  <c r="Z14" i="7" s="1"/>
  <c r="G110" i="7"/>
  <c r="X14" i="7" s="1"/>
  <c r="F110" i="7"/>
  <c r="V14" i="7" s="1"/>
  <c r="V17" i="7" s="1"/>
  <c r="Q109" i="7"/>
  <c r="P109" i="7"/>
  <c r="O109" i="7"/>
  <c r="N109" i="7"/>
  <c r="M109" i="7"/>
  <c r="L109" i="7"/>
  <c r="K109" i="7"/>
  <c r="J109" i="7"/>
  <c r="I109" i="7"/>
  <c r="H109" i="7"/>
  <c r="G109" i="7"/>
  <c r="F109" i="7"/>
  <c r="R108" i="7"/>
  <c r="R107" i="7"/>
  <c r="R106" i="7"/>
  <c r="Q105" i="7"/>
  <c r="P105" i="7"/>
  <c r="O105" i="7"/>
  <c r="N105" i="7"/>
  <c r="M105" i="7"/>
  <c r="L105" i="7"/>
  <c r="K105" i="7"/>
  <c r="J105" i="7"/>
  <c r="I105" i="7"/>
  <c r="H105" i="7"/>
  <c r="G105" i="7"/>
  <c r="F105" i="7"/>
  <c r="R104" i="7"/>
  <c r="R103" i="7"/>
  <c r="R102" i="7"/>
  <c r="Q101" i="7"/>
  <c r="P101" i="7"/>
  <c r="O101" i="7"/>
  <c r="N101" i="7"/>
  <c r="M101" i="7"/>
  <c r="L101" i="7"/>
  <c r="K101" i="7"/>
  <c r="J101" i="7"/>
  <c r="I101" i="7"/>
  <c r="H101" i="7"/>
  <c r="G101" i="7"/>
  <c r="F101" i="7"/>
  <c r="R100" i="7"/>
  <c r="R99" i="7"/>
  <c r="R98" i="7"/>
  <c r="Q97" i="7"/>
  <c r="P97" i="7"/>
  <c r="O97" i="7"/>
  <c r="N97" i="7"/>
  <c r="M97" i="7"/>
  <c r="L97" i="7"/>
  <c r="K97" i="7"/>
  <c r="J97" i="7"/>
  <c r="I97" i="7"/>
  <c r="H97" i="7"/>
  <c r="G97" i="7"/>
  <c r="F97" i="7"/>
  <c r="R96" i="7"/>
  <c r="R95" i="7"/>
  <c r="R94" i="7"/>
  <c r="R93" i="7"/>
  <c r="E13" i="6"/>
  <c r="AJ17" i="7" l="1"/>
  <c r="N55" i="7"/>
  <c r="X17" i="7"/>
  <c r="Y28" i="7"/>
  <c r="P56" i="1"/>
  <c r="P69" i="1"/>
  <c r="M71" i="1"/>
  <c r="N64" i="1"/>
  <c r="O75" i="1"/>
  <c r="N66" i="1"/>
  <c r="M66" i="1"/>
  <c r="I67" i="1"/>
  <c r="I65" i="1"/>
  <c r="H65" i="1"/>
  <c r="L60" i="1"/>
  <c r="N42" i="1"/>
  <c r="H52" i="1"/>
  <c r="I52" i="1"/>
  <c r="K42" i="1"/>
  <c r="K67" i="1"/>
  <c r="P65" i="1"/>
  <c r="J83" i="1"/>
  <c r="O69" i="1"/>
  <c r="O56" i="1"/>
  <c r="M64" i="1"/>
  <c r="N52" i="1"/>
  <c r="I42" i="1"/>
  <c r="H42" i="1"/>
  <c r="O66" i="1"/>
  <c r="L65" i="1"/>
  <c r="N78" i="1"/>
  <c r="J64" i="1"/>
  <c r="I69" i="1"/>
  <c r="N79" i="1"/>
  <c r="H69" i="1"/>
  <c r="J67" i="1"/>
  <c r="P42" i="1"/>
  <c r="J70" i="1"/>
  <c r="M65" i="1"/>
  <c r="H78" i="1"/>
  <c r="P64" i="1"/>
  <c r="H71" i="1"/>
  <c r="P52" i="1"/>
  <c r="O42" i="1"/>
  <c r="I66" i="1"/>
  <c r="P66" i="1"/>
  <c r="J65" i="1"/>
  <c r="L42" i="1"/>
  <c r="N65" i="1"/>
  <c r="I56" i="1"/>
  <c r="P60" i="1"/>
  <c r="L64" i="1"/>
  <c r="M42" i="1"/>
  <c r="J74" i="1"/>
  <c r="J82" i="1"/>
  <c r="H56" i="1"/>
  <c r="M83" i="1"/>
  <c r="M84" i="1" s="1"/>
  <c r="I70" i="1"/>
  <c r="O79" i="1"/>
  <c r="M74" i="1"/>
  <c r="J71" i="1"/>
  <c r="O65" i="1"/>
  <c r="J56" i="1"/>
  <c r="L78" i="1"/>
  <c r="J79" i="1"/>
  <c r="P82" i="1"/>
  <c r="M81" i="1"/>
  <c r="L79" i="1"/>
  <c r="N77" i="1"/>
  <c r="K75" i="1"/>
  <c r="I74" i="1"/>
  <c r="P70" i="1"/>
  <c r="N69" i="1"/>
  <c r="K65" i="1"/>
  <c r="P67" i="1"/>
  <c r="L81" i="1"/>
  <c r="H74" i="1"/>
  <c r="N82" i="1"/>
  <c r="O78" i="1"/>
  <c r="I75" i="1"/>
  <c r="N60" i="1"/>
  <c r="O52" i="1"/>
  <c r="M77" i="1"/>
  <c r="O70" i="1"/>
  <c r="P83" i="1"/>
  <c r="M82" i="1"/>
  <c r="J81" i="1"/>
  <c r="J77" i="1"/>
  <c r="H75" i="1"/>
  <c r="P73" i="1"/>
  <c r="M70" i="1"/>
  <c r="J69" i="1"/>
  <c r="J72" i="1" s="1"/>
  <c r="L66" i="1"/>
  <c r="M60" i="1"/>
  <c r="K70" i="1"/>
  <c r="O82" i="1"/>
  <c r="P78" i="1"/>
  <c r="M69" i="1"/>
  <c r="N70" i="1"/>
  <c r="O83" i="1"/>
  <c r="L82" i="1"/>
  <c r="I81" i="1"/>
  <c r="M78" i="1"/>
  <c r="I77" i="1"/>
  <c r="O73" i="1"/>
  <c r="L70" i="1"/>
  <c r="J66" i="1"/>
  <c r="M52" i="1"/>
  <c r="M67" i="1"/>
  <c r="K69" i="1"/>
  <c r="H64" i="1"/>
  <c r="N71" i="1"/>
  <c r="J75" i="1"/>
  <c r="K79" i="1"/>
  <c r="K73" i="1"/>
  <c r="K81" i="1"/>
  <c r="L77" i="1"/>
  <c r="L69" i="1"/>
  <c r="N83" i="1"/>
  <c r="H81" i="1"/>
  <c r="K78" i="1"/>
  <c r="H77" i="1"/>
  <c r="N73" i="1"/>
  <c r="O71" i="1"/>
  <c r="J60" i="1"/>
  <c r="N67" i="1"/>
  <c r="L71" i="1"/>
  <c r="I64" i="1"/>
  <c r="M73" i="1"/>
  <c r="J78" i="1"/>
  <c r="O74" i="1"/>
  <c r="I82" i="1"/>
  <c r="H82" i="1"/>
  <c r="L73" i="1"/>
  <c r="H70" i="1"/>
  <c r="H79" i="1"/>
  <c r="K83" i="1"/>
  <c r="P79" i="1"/>
  <c r="N74" i="1"/>
  <c r="J73" i="1"/>
  <c r="K71" i="1"/>
  <c r="L74" i="1"/>
  <c r="I79" i="1"/>
  <c r="P74" i="1"/>
  <c r="L83" i="1"/>
  <c r="P75" i="1"/>
  <c r="I83" i="1"/>
  <c r="O81" i="1"/>
  <c r="P77" i="1"/>
  <c r="K74" i="1"/>
  <c r="H73" i="1"/>
  <c r="I71" i="1"/>
  <c r="I72" i="1" s="1"/>
  <c r="I78" i="1"/>
  <c r="P81" i="1"/>
  <c r="I73" i="1"/>
  <c r="N81" i="1"/>
  <c r="M79" i="1"/>
  <c r="O77" i="1"/>
  <c r="L75" i="1"/>
  <c r="O67" i="1"/>
  <c r="L55" i="7"/>
  <c r="Z17" i="7"/>
  <c r="AS28" i="7"/>
  <c r="G55" i="7"/>
  <c r="F55" i="7"/>
  <c r="W25" i="7"/>
  <c r="W28" i="7" s="1"/>
  <c r="P55" i="7"/>
  <c r="AQ25" i="7"/>
  <c r="AQ28" i="7" s="1"/>
  <c r="W17" i="7"/>
  <c r="H55" i="7"/>
  <c r="AA25" i="7"/>
  <c r="AA28" i="7" s="1"/>
  <c r="Y17" i="7"/>
  <c r="I55" i="7"/>
  <c r="AC25" i="7"/>
  <c r="AC28" i="7" s="1"/>
  <c r="AA17" i="7"/>
  <c r="J55" i="7"/>
  <c r="AE25" i="7"/>
  <c r="AE28" i="7" s="1"/>
  <c r="AD17" i="7"/>
  <c r="K55" i="7"/>
  <c r="AG25" i="7"/>
  <c r="AG28" i="7" s="1"/>
  <c r="O55" i="7"/>
  <c r="AO25" i="7"/>
  <c r="AO28" i="7" s="1"/>
  <c r="M55" i="7"/>
  <c r="AK25" i="7"/>
  <c r="AK28" i="7" s="1"/>
  <c r="AL17" i="7"/>
  <c r="AP17" i="7"/>
  <c r="AR17" i="7"/>
  <c r="AN17" i="7"/>
  <c r="AI17" i="7"/>
  <c r="AG17" i="7"/>
  <c r="AC17" i="7"/>
  <c r="AK17" i="7"/>
  <c r="AE17" i="7"/>
  <c r="AQ17" i="7"/>
  <c r="AM17" i="7"/>
  <c r="AO17" i="7"/>
  <c r="AS17" i="7"/>
  <c r="F65" i="7"/>
  <c r="R125" i="7"/>
  <c r="G66" i="7"/>
  <c r="F66" i="7"/>
  <c r="G65" i="7"/>
  <c r="Q64" i="7"/>
  <c r="R30" i="7"/>
  <c r="R32" i="7"/>
  <c r="H66" i="7"/>
  <c r="H65" i="7"/>
  <c r="H64" i="7"/>
  <c r="Q65" i="7"/>
  <c r="Q55" i="7"/>
  <c r="P66" i="7"/>
  <c r="P65" i="7"/>
  <c r="P64" i="7"/>
  <c r="O66" i="7"/>
  <c r="O65" i="7"/>
  <c r="O64" i="7"/>
  <c r="Q66" i="7"/>
  <c r="R22" i="7"/>
  <c r="N66" i="7"/>
  <c r="N65" i="7"/>
  <c r="N64" i="7"/>
  <c r="M66" i="7"/>
  <c r="M65" i="7"/>
  <c r="M64" i="7"/>
  <c r="L66" i="7"/>
  <c r="L65" i="7"/>
  <c r="L64" i="7"/>
  <c r="K66" i="7"/>
  <c r="K65" i="7"/>
  <c r="K64" i="7"/>
  <c r="R127" i="7"/>
  <c r="J66" i="7"/>
  <c r="J65" i="7"/>
  <c r="J64" i="7"/>
  <c r="R111" i="7"/>
  <c r="I66" i="7"/>
  <c r="I65" i="7"/>
  <c r="H60" i="1"/>
  <c r="H67" i="1"/>
  <c r="O64" i="1"/>
  <c r="H83" i="1"/>
  <c r="L67" i="1"/>
  <c r="L52" i="1"/>
  <c r="K52" i="1"/>
  <c r="K56" i="1"/>
  <c r="K66" i="1"/>
  <c r="M75" i="1"/>
  <c r="N75" i="1"/>
  <c r="N56" i="1"/>
  <c r="M56" i="1"/>
  <c r="K77" i="1"/>
  <c r="K60" i="1"/>
  <c r="K82" i="1"/>
  <c r="L56" i="1"/>
  <c r="G34" i="7"/>
  <c r="H34" i="7"/>
  <c r="I34" i="7"/>
  <c r="J34" i="7"/>
  <c r="K34" i="7"/>
  <c r="L34" i="7"/>
  <c r="M34" i="7"/>
  <c r="N34" i="7"/>
  <c r="O34" i="7"/>
  <c r="P34" i="7"/>
  <c r="Q34" i="7"/>
  <c r="R33" i="7"/>
  <c r="R112" i="7"/>
  <c r="Q113" i="7"/>
  <c r="P113" i="7"/>
  <c r="O113" i="7"/>
  <c r="I113" i="7"/>
  <c r="N113" i="7"/>
  <c r="M113" i="7"/>
  <c r="L113" i="7"/>
  <c r="K113" i="7"/>
  <c r="J113" i="7"/>
  <c r="H113" i="7"/>
  <c r="G113" i="7"/>
  <c r="Q70" i="7"/>
  <c r="P70" i="7"/>
  <c r="O70" i="7"/>
  <c r="N70" i="7"/>
  <c r="M70" i="7"/>
  <c r="L70" i="7"/>
  <c r="K70" i="7"/>
  <c r="J70" i="7"/>
  <c r="I70" i="7"/>
  <c r="H70" i="7"/>
  <c r="G70" i="7"/>
  <c r="F70" i="7"/>
  <c r="Q69" i="7"/>
  <c r="P69" i="7"/>
  <c r="O69" i="7"/>
  <c r="N69" i="7"/>
  <c r="M69" i="7"/>
  <c r="L69" i="7"/>
  <c r="K69" i="7"/>
  <c r="J69" i="7"/>
  <c r="I69" i="7"/>
  <c r="H69" i="7"/>
  <c r="G69" i="7"/>
  <c r="F69" i="7"/>
  <c r="Q68" i="7"/>
  <c r="P68" i="7"/>
  <c r="O68" i="7"/>
  <c r="N68" i="7"/>
  <c r="M68" i="7"/>
  <c r="L68" i="7"/>
  <c r="K68" i="7"/>
  <c r="J68" i="7"/>
  <c r="I68" i="7"/>
  <c r="H68" i="7"/>
  <c r="G68" i="7"/>
  <c r="F68" i="7"/>
  <c r="Q62" i="7"/>
  <c r="P62" i="7"/>
  <c r="O62" i="7"/>
  <c r="N62" i="7"/>
  <c r="M62" i="7"/>
  <c r="L62" i="7"/>
  <c r="K62" i="7"/>
  <c r="J62" i="7"/>
  <c r="I62" i="7"/>
  <c r="H62" i="7"/>
  <c r="G62" i="7"/>
  <c r="F62" i="7"/>
  <c r="W35" i="7" s="1"/>
  <c r="Q61" i="7"/>
  <c r="P61" i="7"/>
  <c r="O61" i="7"/>
  <c r="N61" i="7"/>
  <c r="M61" i="7"/>
  <c r="L61" i="7"/>
  <c r="K61" i="7"/>
  <c r="J61" i="7"/>
  <c r="I61" i="7"/>
  <c r="H61" i="7"/>
  <c r="G61" i="7"/>
  <c r="F61" i="7"/>
  <c r="Q60" i="7"/>
  <c r="P60" i="7"/>
  <c r="O60" i="7"/>
  <c r="N60" i="7"/>
  <c r="M60" i="7"/>
  <c r="L60" i="7"/>
  <c r="K60" i="7"/>
  <c r="J60" i="7"/>
  <c r="I60" i="7"/>
  <c r="H60" i="7"/>
  <c r="G60" i="7"/>
  <c r="F60" i="7"/>
  <c r="F57" i="7"/>
  <c r="G57" i="7"/>
  <c r="H57" i="7"/>
  <c r="I57" i="7"/>
  <c r="J57" i="7"/>
  <c r="K57" i="7"/>
  <c r="L57" i="7"/>
  <c r="M57" i="7"/>
  <c r="N57" i="7"/>
  <c r="O57" i="7"/>
  <c r="P57" i="7"/>
  <c r="Q57" i="7"/>
  <c r="F58" i="7"/>
  <c r="G58" i="7"/>
  <c r="H58" i="7"/>
  <c r="I58" i="7"/>
  <c r="J58" i="7"/>
  <c r="K58" i="7"/>
  <c r="L58" i="7"/>
  <c r="M58" i="7"/>
  <c r="N58" i="7"/>
  <c r="O58" i="7"/>
  <c r="P58" i="7"/>
  <c r="Q58" i="7"/>
  <c r="G56" i="7"/>
  <c r="H56" i="7"/>
  <c r="I56" i="7"/>
  <c r="J56" i="7"/>
  <c r="K56" i="7"/>
  <c r="L56" i="7"/>
  <c r="M56" i="7"/>
  <c r="N56" i="7"/>
  <c r="O56" i="7"/>
  <c r="P56" i="7"/>
  <c r="Q56" i="7"/>
  <c r="F56" i="7"/>
  <c r="R18" i="7"/>
  <c r="R26" i="7"/>
  <c r="F34" i="7"/>
  <c r="R31" i="7"/>
  <c r="R97" i="7"/>
  <c r="R101" i="7"/>
  <c r="R105" i="7"/>
  <c r="R109" i="7"/>
  <c r="F113" i="7"/>
  <c r="R110" i="7"/>
  <c r="F131" i="7"/>
  <c r="V25" i="7" s="1"/>
  <c r="F118" i="7"/>
  <c r="R115" i="7"/>
  <c r="G131" i="7"/>
  <c r="X25" i="7" s="1"/>
  <c r="G118" i="7"/>
  <c r="H131" i="7"/>
  <c r="Z25" i="7" s="1"/>
  <c r="H118" i="7"/>
  <c r="I131" i="7"/>
  <c r="AB25" i="7" s="1"/>
  <c r="I118" i="7"/>
  <c r="J131" i="7"/>
  <c r="AD25" i="7" s="1"/>
  <c r="J118" i="7"/>
  <c r="K131" i="7"/>
  <c r="AF25" i="7" s="1"/>
  <c r="K118" i="7"/>
  <c r="L131" i="7"/>
  <c r="AH25" i="7" s="1"/>
  <c r="L118" i="7"/>
  <c r="M131" i="7"/>
  <c r="AJ25" i="7" s="1"/>
  <c r="M118" i="7"/>
  <c r="N131" i="7"/>
  <c r="AL25" i="7" s="1"/>
  <c r="N118" i="7"/>
  <c r="O131" i="7"/>
  <c r="AN25" i="7" s="1"/>
  <c r="O118" i="7"/>
  <c r="P131" i="7"/>
  <c r="AP25" i="7" s="1"/>
  <c r="P118" i="7"/>
  <c r="Q131" i="7"/>
  <c r="AR25" i="7" s="1"/>
  <c r="Q118" i="7"/>
  <c r="F132" i="7"/>
  <c r="V26" i="7" s="1"/>
  <c r="R116" i="7"/>
  <c r="G132" i="7"/>
  <c r="X26" i="7" s="1"/>
  <c r="H132" i="7"/>
  <c r="Z26" i="7" s="1"/>
  <c r="I132" i="7"/>
  <c r="AB26" i="7" s="1"/>
  <c r="J132" i="7"/>
  <c r="AD26" i="7" s="1"/>
  <c r="K132" i="7"/>
  <c r="AF26" i="7" s="1"/>
  <c r="L132" i="7"/>
  <c r="AH26" i="7" s="1"/>
  <c r="M132" i="7"/>
  <c r="AJ26" i="7" s="1"/>
  <c r="N132" i="7"/>
  <c r="AL26" i="7" s="1"/>
  <c r="O132" i="7"/>
  <c r="AN26" i="7" s="1"/>
  <c r="P132" i="7"/>
  <c r="AP26" i="7" s="1"/>
  <c r="Q132" i="7"/>
  <c r="AR26" i="7" s="1"/>
  <c r="F133" i="7"/>
  <c r="V27" i="7" s="1"/>
  <c r="R117" i="7"/>
  <c r="G133" i="7"/>
  <c r="X27" i="7" s="1"/>
  <c r="H133" i="7"/>
  <c r="Z27" i="7" s="1"/>
  <c r="I133" i="7"/>
  <c r="AB27" i="7" s="1"/>
  <c r="J133" i="7"/>
  <c r="AD27" i="7" s="1"/>
  <c r="K133" i="7"/>
  <c r="AF27" i="7" s="1"/>
  <c r="L133" i="7"/>
  <c r="AH27" i="7" s="1"/>
  <c r="M133" i="7"/>
  <c r="AJ27" i="7" s="1"/>
  <c r="N133" i="7"/>
  <c r="AL27" i="7" s="1"/>
  <c r="O133" i="7"/>
  <c r="AN27" i="7" s="1"/>
  <c r="P133" i="7"/>
  <c r="AP27" i="7" s="1"/>
  <c r="Q133" i="7"/>
  <c r="AR27" i="7" s="1"/>
  <c r="F122" i="7"/>
  <c r="R119" i="7"/>
  <c r="G122" i="7"/>
  <c r="H122" i="7"/>
  <c r="I122" i="7"/>
  <c r="J122" i="7"/>
  <c r="K122" i="7"/>
  <c r="L122" i="7"/>
  <c r="M122" i="7"/>
  <c r="N122" i="7"/>
  <c r="O122" i="7"/>
  <c r="P122" i="7"/>
  <c r="Q122" i="7"/>
  <c r="R120" i="7"/>
  <c r="R121" i="7"/>
  <c r="F126" i="7"/>
  <c r="R123" i="7"/>
  <c r="G126" i="7"/>
  <c r="H126" i="7"/>
  <c r="I126" i="7"/>
  <c r="J126" i="7"/>
  <c r="K126" i="7"/>
  <c r="L126" i="7"/>
  <c r="M126" i="7"/>
  <c r="N126" i="7"/>
  <c r="O126" i="7"/>
  <c r="P126" i="7"/>
  <c r="Q126" i="7"/>
  <c r="R124" i="7"/>
  <c r="F130" i="7"/>
  <c r="G130" i="7"/>
  <c r="H130" i="7"/>
  <c r="I130" i="7"/>
  <c r="J130" i="7"/>
  <c r="K130" i="7"/>
  <c r="L130" i="7"/>
  <c r="M130" i="7"/>
  <c r="N130" i="7"/>
  <c r="O130" i="7"/>
  <c r="P130" i="7"/>
  <c r="Q130" i="7"/>
  <c r="R128" i="7"/>
  <c r="R129" i="7"/>
  <c r="U55" i="1"/>
  <c r="V55" i="1" s="1"/>
  <c r="W55" i="1" s="1"/>
  <c r="X55" i="1" s="1"/>
  <c r="Y55" i="1" s="1"/>
  <c r="Z55" i="1" s="1"/>
  <c r="AA55" i="1" s="1"/>
  <c r="AB55" i="1" s="1"/>
  <c r="AC55" i="1" s="1"/>
  <c r="AD55" i="1" s="1"/>
  <c r="AE55" i="1" s="1"/>
  <c r="L68" i="1" l="1"/>
  <c r="I68" i="1"/>
  <c r="P85" i="1"/>
  <c r="K72" i="1"/>
  <c r="P72" i="1"/>
  <c r="H68" i="1"/>
  <c r="O87" i="1"/>
  <c r="J87" i="1"/>
  <c r="K85" i="1"/>
  <c r="P87" i="1"/>
  <c r="L72" i="1"/>
  <c r="J68" i="1"/>
  <c r="O72" i="1"/>
  <c r="I85" i="1"/>
  <c r="L80" i="1"/>
  <c r="L86" i="1"/>
  <c r="P68" i="1"/>
  <c r="I87" i="1"/>
  <c r="L76" i="1"/>
  <c r="M68" i="1"/>
  <c r="N80" i="1"/>
  <c r="M80" i="1"/>
  <c r="K87" i="1"/>
  <c r="J86" i="1"/>
  <c r="H85" i="1"/>
  <c r="J84" i="1"/>
  <c r="L87" i="1"/>
  <c r="O84" i="1"/>
  <c r="O76" i="1"/>
  <c r="H80" i="1"/>
  <c r="K76" i="1"/>
  <c r="K80" i="1"/>
  <c r="N68" i="1"/>
  <c r="N86" i="1"/>
  <c r="N84" i="1"/>
  <c r="M85" i="1"/>
  <c r="M72" i="1"/>
  <c r="O85" i="1"/>
  <c r="L85" i="1"/>
  <c r="P84" i="1"/>
  <c r="H86" i="1"/>
  <c r="J85" i="1"/>
  <c r="O68" i="1"/>
  <c r="I80" i="1"/>
  <c r="N72" i="1"/>
  <c r="I84" i="1"/>
  <c r="M86" i="1"/>
  <c r="H72" i="1"/>
  <c r="K68" i="1"/>
  <c r="N85" i="1"/>
  <c r="J76" i="1"/>
  <c r="P76" i="1"/>
  <c r="I76" i="1"/>
  <c r="O80" i="1"/>
  <c r="O86" i="1"/>
  <c r="J80" i="1"/>
  <c r="L84" i="1"/>
  <c r="P86" i="1"/>
  <c r="P80" i="1"/>
  <c r="H76" i="1"/>
  <c r="I86" i="1"/>
  <c r="AD28" i="7"/>
  <c r="AB28" i="7"/>
  <c r="Z28" i="7"/>
  <c r="X28" i="7"/>
  <c r="AH28" i="7"/>
  <c r="V28" i="7"/>
  <c r="AJ28" i="7"/>
  <c r="AF28" i="7"/>
  <c r="AL28" i="7"/>
  <c r="AR28" i="7"/>
  <c r="AP28" i="7"/>
  <c r="AN28" i="7"/>
  <c r="R34" i="7"/>
  <c r="H84" i="1"/>
  <c r="H87" i="1"/>
  <c r="N87" i="1"/>
  <c r="N76" i="1"/>
  <c r="M87" i="1"/>
  <c r="M76" i="1"/>
  <c r="K86" i="1"/>
  <c r="K84" i="1"/>
  <c r="R70" i="7"/>
  <c r="R69" i="7"/>
  <c r="Q71" i="7"/>
  <c r="P71" i="7"/>
  <c r="O71" i="7"/>
  <c r="N71" i="7"/>
  <c r="M71" i="7"/>
  <c r="L71" i="7"/>
  <c r="K71" i="7"/>
  <c r="J71" i="7"/>
  <c r="I71" i="7"/>
  <c r="H71" i="7"/>
  <c r="G71" i="7"/>
  <c r="F71" i="7"/>
  <c r="R68" i="7"/>
  <c r="R66" i="7"/>
  <c r="R65" i="7"/>
  <c r="Q67" i="7"/>
  <c r="P67" i="7"/>
  <c r="O67" i="7"/>
  <c r="N67" i="7"/>
  <c r="M67" i="7"/>
  <c r="L67" i="7"/>
  <c r="K67" i="7"/>
  <c r="J67" i="7"/>
  <c r="I67" i="7"/>
  <c r="H67" i="7"/>
  <c r="G67" i="7"/>
  <c r="F67" i="7"/>
  <c r="R64" i="7"/>
  <c r="R62" i="7"/>
  <c r="R61" i="7"/>
  <c r="Q63" i="7"/>
  <c r="P63" i="7"/>
  <c r="O63" i="7"/>
  <c r="N63" i="7"/>
  <c r="M63" i="7"/>
  <c r="L63" i="7"/>
  <c r="K63" i="7"/>
  <c r="J63" i="7"/>
  <c r="I63" i="7"/>
  <c r="H63" i="7"/>
  <c r="G63" i="7"/>
  <c r="F63" i="7"/>
  <c r="R60" i="7"/>
  <c r="Q74" i="7"/>
  <c r="AS34" i="7" s="1"/>
  <c r="P74" i="7"/>
  <c r="AQ34" i="7" s="1"/>
  <c r="O74" i="7"/>
  <c r="AO34" i="7" s="1"/>
  <c r="N74" i="7"/>
  <c r="AM34" i="7" s="1"/>
  <c r="M74" i="7"/>
  <c r="AK34" i="7" s="1"/>
  <c r="L74" i="7"/>
  <c r="AI34" i="7" s="1"/>
  <c r="K74" i="7"/>
  <c r="AG34" i="7" s="1"/>
  <c r="J74" i="7"/>
  <c r="AE34" i="7" s="1"/>
  <c r="I74" i="7"/>
  <c r="AC34" i="7" s="1"/>
  <c r="H74" i="7"/>
  <c r="AA34" i="7" s="1"/>
  <c r="G74" i="7"/>
  <c r="Y34" i="7" s="1"/>
  <c r="F74" i="7"/>
  <c r="W34" i="7" s="1"/>
  <c r="R58" i="7"/>
  <c r="Q73" i="7"/>
  <c r="AS33" i="7" s="1"/>
  <c r="P73" i="7"/>
  <c r="AQ33" i="7" s="1"/>
  <c r="O73" i="7"/>
  <c r="AO33" i="7" s="1"/>
  <c r="N73" i="7"/>
  <c r="AM33" i="7" s="1"/>
  <c r="M73" i="7"/>
  <c r="AK33" i="7" s="1"/>
  <c r="L73" i="7"/>
  <c r="AI33" i="7" s="1"/>
  <c r="K73" i="7"/>
  <c r="AG33" i="7" s="1"/>
  <c r="J73" i="7"/>
  <c r="AE33" i="7" s="1"/>
  <c r="I73" i="7"/>
  <c r="AC33" i="7" s="1"/>
  <c r="H73" i="7"/>
  <c r="AA33" i="7" s="1"/>
  <c r="G73" i="7"/>
  <c r="Y33" i="7" s="1"/>
  <c r="F73" i="7"/>
  <c r="W33" i="7" s="1"/>
  <c r="R57" i="7"/>
  <c r="Q72" i="7"/>
  <c r="AS32" i="7" s="1"/>
  <c r="Q59" i="7"/>
  <c r="P72" i="7"/>
  <c r="AQ32" i="7" s="1"/>
  <c r="P59" i="7"/>
  <c r="O72" i="7"/>
  <c r="AO32" i="7" s="1"/>
  <c r="O59" i="7"/>
  <c r="N72" i="7"/>
  <c r="AM32" i="7" s="1"/>
  <c r="N59" i="7"/>
  <c r="M72" i="7"/>
  <c r="AK32" i="7" s="1"/>
  <c r="M59" i="7"/>
  <c r="L72" i="7"/>
  <c r="AI32" i="7" s="1"/>
  <c r="L59" i="7"/>
  <c r="K72" i="7"/>
  <c r="AG32" i="7" s="1"/>
  <c r="K59" i="7"/>
  <c r="J72" i="7"/>
  <c r="AE32" i="7" s="1"/>
  <c r="J59" i="7"/>
  <c r="I72" i="7"/>
  <c r="AC32" i="7" s="1"/>
  <c r="I59" i="7"/>
  <c r="H72" i="7"/>
  <c r="AA32" i="7" s="1"/>
  <c r="H59" i="7"/>
  <c r="G72" i="7"/>
  <c r="Y32" i="7" s="1"/>
  <c r="Y35" i="7" s="1"/>
  <c r="G59" i="7"/>
  <c r="F72" i="7"/>
  <c r="W32" i="7" s="1"/>
  <c r="F59" i="7"/>
  <c r="R56" i="7"/>
  <c r="R149" i="7"/>
  <c r="R148" i="7"/>
  <c r="Q150" i="7"/>
  <c r="P150" i="7"/>
  <c r="O150" i="7"/>
  <c r="N150" i="7"/>
  <c r="M150" i="7"/>
  <c r="L150" i="7"/>
  <c r="K150" i="7"/>
  <c r="J150" i="7"/>
  <c r="I150" i="7"/>
  <c r="H150" i="7"/>
  <c r="G150" i="7"/>
  <c r="R130" i="7"/>
  <c r="F150" i="7"/>
  <c r="R147" i="7"/>
  <c r="R145" i="7"/>
  <c r="R144" i="7"/>
  <c r="Q146" i="7"/>
  <c r="P146" i="7"/>
  <c r="O146" i="7"/>
  <c r="N146" i="7"/>
  <c r="M146" i="7"/>
  <c r="L146" i="7"/>
  <c r="K146" i="7"/>
  <c r="J146" i="7"/>
  <c r="I146" i="7"/>
  <c r="H146" i="7"/>
  <c r="G146" i="7"/>
  <c r="R126" i="7"/>
  <c r="F146" i="7"/>
  <c r="R143" i="7"/>
  <c r="R141" i="7"/>
  <c r="R140" i="7"/>
  <c r="Q142" i="7"/>
  <c r="P142" i="7"/>
  <c r="O142" i="7"/>
  <c r="N142" i="7"/>
  <c r="M142" i="7"/>
  <c r="L142" i="7"/>
  <c r="K142" i="7"/>
  <c r="J142" i="7"/>
  <c r="I142" i="7"/>
  <c r="H142" i="7"/>
  <c r="G142" i="7"/>
  <c r="R122" i="7"/>
  <c r="F142" i="7"/>
  <c r="R139" i="7"/>
  <c r="Q153" i="7"/>
  <c r="AR34" i="7" s="1"/>
  <c r="P153" i="7"/>
  <c r="AP34" i="7" s="1"/>
  <c r="O153" i="7"/>
  <c r="AN34" i="7" s="1"/>
  <c r="N153" i="7"/>
  <c r="AL34" i="7" s="1"/>
  <c r="M153" i="7"/>
  <c r="AJ34" i="7" s="1"/>
  <c r="L153" i="7"/>
  <c r="AH34" i="7" s="1"/>
  <c r="K153" i="7"/>
  <c r="AF34" i="7" s="1"/>
  <c r="J153" i="7"/>
  <c r="AD34" i="7" s="1"/>
  <c r="I153" i="7"/>
  <c r="AB34" i="7" s="1"/>
  <c r="H153" i="7"/>
  <c r="Z34" i="7" s="1"/>
  <c r="G153" i="7"/>
  <c r="X34" i="7" s="1"/>
  <c r="R133" i="7"/>
  <c r="F153" i="7"/>
  <c r="V34" i="7" s="1"/>
  <c r="R137" i="7"/>
  <c r="Q152" i="7"/>
  <c r="AR33" i="7" s="1"/>
  <c r="P152" i="7"/>
  <c r="AP33" i="7" s="1"/>
  <c r="O152" i="7"/>
  <c r="AN33" i="7" s="1"/>
  <c r="N152" i="7"/>
  <c r="AL33" i="7" s="1"/>
  <c r="M152" i="7"/>
  <c r="AJ33" i="7" s="1"/>
  <c r="L152" i="7"/>
  <c r="AH33" i="7" s="1"/>
  <c r="K152" i="7"/>
  <c r="AF33" i="7" s="1"/>
  <c r="J152" i="7"/>
  <c r="AD33" i="7" s="1"/>
  <c r="I152" i="7"/>
  <c r="AB33" i="7" s="1"/>
  <c r="H152" i="7"/>
  <c r="Z33" i="7" s="1"/>
  <c r="G152" i="7"/>
  <c r="X33" i="7" s="1"/>
  <c r="R132" i="7"/>
  <c r="F152" i="7"/>
  <c r="V33" i="7" s="1"/>
  <c r="R136" i="7"/>
  <c r="Q134" i="7"/>
  <c r="Q151" i="7"/>
  <c r="AR32" i="7" s="1"/>
  <c r="Q138" i="7"/>
  <c r="P134" i="7"/>
  <c r="P151" i="7"/>
  <c r="AP32" i="7" s="1"/>
  <c r="P138" i="7"/>
  <c r="O134" i="7"/>
  <c r="O151" i="7"/>
  <c r="AN32" i="7" s="1"/>
  <c r="O138" i="7"/>
  <c r="N134" i="7"/>
  <c r="N151" i="7"/>
  <c r="AL32" i="7" s="1"/>
  <c r="N138" i="7"/>
  <c r="M134" i="7"/>
  <c r="M151" i="7"/>
  <c r="AJ32" i="7" s="1"/>
  <c r="M138" i="7"/>
  <c r="L134" i="7"/>
  <c r="L151" i="7"/>
  <c r="AH32" i="7" s="1"/>
  <c r="L138" i="7"/>
  <c r="K134" i="7"/>
  <c r="K151" i="7"/>
  <c r="AF32" i="7" s="1"/>
  <c r="K138" i="7"/>
  <c r="J134" i="7"/>
  <c r="J151" i="7"/>
  <c r="AD32" i="7" s="1"/>
  <c r="J138" i="7"/>
  <c r="I134" i="7"/>
  <c r="I151" i="7"/>
  <c r="AB32" i="7" s="1"/>
  <c r="I138" i="7"/>
  <c r="H134" i="7"/>
  <c r="H151" i="7"/>
  <c r="Z32" i="7" s="1"/>
  <c r="H138" i="7"/>
  <c r="G134" i="7"/>
  <c r="G151" i="7"/>
  <c r="X32" i="7" s="1"/>
  <c r="G138" i="7"/>
  <c r="R118" i="7"/>
  <c r="F134" i="7"/>
  <c r="R131" i="7"/>
  <c r="F151" i="7"/>
  <c r="V32" i="7" s="1"/>
  <c r="F138" i="7"/>
  <c r="R135" i="7"/>
  <c r="R113" i="7"/>
  <c r="U41" i="1"/>
  <c r="V41" i="1" s="1"/>
  <c r="W41" i="1" s="1"/>
  <c r="X41" i="1" s="1"/>
  <c r="Y41" i="1" s="1"/>
  <c r="Z41" i="1" s="1"/>
  <c r="AA41" i="1" s="1"/>
  <c r="AB41" i="1" s="1"/>
  <c r="AC41" i="1" s="1"/>
  <c r="AD41" i="1" s="1"/>
  <c r="AE41" i="1" s="1"/>
  <c r="U40" i="1"/>
  <c r="V40" i="1" s="1"/>
  <c r="W40" i="1" s="1"/>
  <c r="X40" i="1" s="1"/>
  <c r="Y40" i="1" s="1"/>
  <c r="Z40" i="1" s="1"/>
  <c r="AA40" i="1" s="1"/>
  <c r="AB40" i="1" s="1"/>
  <c r="AC40" i="1" s="1"/>
  <c r="AD40" i="1" s="1"/>
  <c r="AE40" i="1" s="1"/>
  <c r="U56" i="1"/>
  <c r="V56" i="1" s="1"/>
  <c r="W56" i="1" s="1"/>
  <c r="X56" i="1" s="1"/>
  <c r="Y56" i="1" s="1"/>
  <c r="Z56" i="1" s="1"/>
  <c r="AA56" i="1" s="1"/>
  <c r="AB56" i="1" s="1"/>
  <c r="AC56" i="1" s="1"/>
  <c r="AD56" i="1" s="1"/>
  <c r="AE56" i="1" s="1"/>
  <c r="U57" i="1"/>
  <c r="V57" i="1" s="1"/>
  <c r="W57" i="1" s="1"/>
  <c r="X57" i="1" s="1"/>
  <c r="Y57" i="1" s="1"/>
  <c r="Z57" i="1" s="1"/>
  <c r="AA57" i="1" s="1"/>
  <c r="AB57" i="1" s="1"/>
  <c r="AC57" i="1" s="1"/>
  <c r="AD57" i="1" s="1"/>
  <c r="AE57" i="1" s="1"/>
  <c r="U47" i="1"/>
  <c r="V47" i="1" s="1"/>
  <c r="W47" i="1" s="1"/>
  <c r="X47" i="1" s="1"/>
  <c r="Y47" i="1" s="1"/>
  <c r="Z47" i="1" s="1"/>
  <c r="AA47" i="1" s="1"/>
  <c r="AB47" i="1" s="1"/>
  <c r="AC47" i="1" s="1"/>
  <c r="AD47" i="1" s="1"/>
  <c r="AE47" i="1" s="1"/>
  <c r="U39" i="1"/>
  <c r="V39" i="1" s="1"/>
  <c r="W39" i="1" s="1"/>
  <c r="X39" i="1" s="1"/>
  <c r="Y39" i="1" s="1"/>
  <c r="Z39" i="1" s="1"/>
  <c r="AA39" i="1" s="1"/>
  <c r="AB39" i="1" s="1"/>
  <c r="AC39" i="1" s="1"/>
  <c r="AD39" i="1" s="1"/>
  <c r="AE39" i="1" s="1"/>
  <c r="U32" i="1"/>
  <c r="V32" i="1" s="1"/>
  <c r="W32" i="1" s="1"/>
  <c r="X32" i="1" s="1"/>
  <c r="Y32" i="1" s="1"/>
  <c r="Z32" i="1" s="1"/>
  <c r="AA32" i="1" s="1"/>
  <c r="AB32" i="1" s="1"/>
  <c r="AC32" i="1" s="1"/>
  <c r="AD32" i="1" s="1"/>
  <c r="AE32" i="1" s="1"/>
  <c r="U33" i="1"/>
  <c r="V33" i="1" s="1"/>
  <c r="W33" i="1" s="1"/>
  <c r="X33" i="1" s="1"/>
  <c r="Y33" i="1" s="1"/>
  <c r="Z33" i="1" s="1"/>
  <c r="AA33" i="1" s="1"/>
  <c r="AB33" i="1" s="1"/>
  <c r="AC33" i="1" s="1"/>
  <c r="AD33" i="1" s="1"/>
  <c r="AE33" i="1" s="1"/>
  <c r="U31" i="1"/>
  <c r="V31" i="1" s="1"/>
  <c r="W31" i="1" s="1"/>
  <c r="X31" i="1" s="1"/>
  <c r="Y31" i="1" s="1"/>
  <c r="Z31" i="1" s="1"/>
  <c r="AA31" i="1" s="1"/>
  <c r="AB31" i="1" s="1"/>
  <c r="AC31" i="1" s="1"/>
  <c r="AD31" i="1" s="1"/>
  <c r="AE31" i="1" s="1"/>
  <c r="U48" i="1"/>
  <c r="V48" i="1" s="1"/>
  <c r="W48" i="1" s="1"/>
  <c r="X48" i="1" s="1"/>
  <c r="Y48" i="1" s="1"/>
  <c r="Z48" i="1" s="1"/>
  <c r="AA48" i="1" s="1"/>
  <c r="AB48" i="1" s="1"/>
  <c r="AC48" i="1" s="1"/>
  <c r="AD48" i="1" s="1"/>
  <c r="AE48" i="1" s="1"/>
  <c r="U49" i="1"/>
  <c r="V49" i="1" s="1"/>
  <c r="W49" i="1" s="1"/>
  <c r="X49" i="1" s="1"/>
  <c r="Y49" i="1" s="1"/>
  <c r="Z49" i="1" s="1"/>
  <c r="AA49" i="1" s="1"/>
  <c r="AB49" i="1" s="1"/>
  <c r="AC49" i="1" s="1"/>
  <c r="AD49" i="1" s="1"/>
  <c r="AE49" i="1" s="1"/>
  <c r="AH57" i="1"/>
  <c r="AI57" i="1" s="1"/>
  <c r="AJ57" i="1" s="1"/>
  <c r="AK57" i="1" s="1"/>
  <c r="AH56" i="1"/>
  <c r="AI56" i="1" s="1"/>
  <c r="AJ56" i="1" s="1"/>
  <c r="AH55" i="1"/>
  <c r="AH49" i="1"/>
  <c r="AH47" i="1"/>
  <c r="AH41" i="1"/>
  <c r="AH39" i="1"/>
  <c r="AH31" i="1"/>
  <c r="Q48" i="1"/>
  <c r="Q46" i="1"/>
  <c r="Q45" i="1"/>
  <c r="Q44" i="1"/>
  <c r="Q43" i="1"/>
  <c r="U25" i="1"/>
  <c r="U24" i="1"/>
  <c r="V24" i="1" s="1"/>
  <c r="U23" i="1"/>
  <c r="V23" i="1" s="1"/>
  <c r="U58" i="1"/>
  <c r="Q37" i="1"/>
  <c r="Q36" i="1"/>
  <c r="Q35" i="1"/>
  <c r="U50" i="1"/>
  <c r="Q33" i="1"/>
  <c r="Q32" i="1"/>
  <c r="Q31" i="1"/>
  <c r="U42" i="1"/>
  <c r="Q29" i="1"/>
  <c r="Q28" i="1"/>
  <c r="Q27" i="1"/>
  <c r="U34" i="1"/>
  <c r="Q25" i="1"/>
  <c r="Q24" i="1"/>
  <c r="Q23" i="1"/>
  <c r="W47" i="6"/>
  <c r="R47" i="6"/>
  <c r="M47" i="6"/>
  <c r="H47" i="6"/>
  <c r="W46" i="6"/>
  <c r="R46" i="6"/>
  <c r="Q48" i="6" s="1"/>
  <c r="M46" i="6"/>
  <c r="L48" i="6" s="1"/>
  <c r="H46" i="6"/>
  <c r="G48" i="6" s="1"/>
  <c r="D46" i="6"/>
  <c r="D32" i="6"/>
  <c r="C32" i="6"/>
  <c r="D31" i="6"/>
  <c r="C31" i="6"/>
  <c r="D30" i="6"/>
  <c r="C30" i="6"/>
  <c r="D29" i="6"/>
  <c r="C29" i="6"/>
  <c r="D28" i="6"/>
  <c r="X26" i="6"/>
  <c r="S26" i="6"/>
  <c r="N26" i="6"/>
  <c r="I26" i="6"/>
  <c r="X25" i="6"/>
  <c r="S25" i="6"/>
  <c r="N25" i="6"/>
  <c r="I25" i="6"/>
  <c r="X24" i="6"/>
  <c r="S24" i="6"/>
  <c r="N24" i="6"/>
  <c r="I24" i="6"/>
  <c r="X23" i="6"/>
  <c r="S23" i="6"/>
  <c r="N23" i="6"/>
  <c r="I23" i="6"/>
  <c r="X22" i="6"/>
  <c r="S22" i="6"/>
  <c r="N22" i="6"/>
  <c r="I22" i="6"/>
  <c r="X21" i="6"/>
  <c r="S21" i="6"/>
  <c r="N21" i="6"/>
  <c r="I21" i="6"/>
  <c r="X20" i="6"/>
  <c r="S20" i="6"/>
  <c r="N20" i="6"/>
  <c r="I20" i="6"/>
  <c r="X19" i="6"/>
  <c r="S19" i="6"/>
  <c r="N19" i="6"/>
  <c r="I19" i="6"/>
  <c r="X18" i="6"/>
  <c r="S18" i="6"/>
  <c r="N18" i="6"/>
  <c r="I18" i="6"/>
  <c r="X17" i="6"/>
  <c r="S17" i="6"/>
  <c r="N17" i="6"/>
  <c r="I17" i="6"/>
  <c r="D14" i="6"/>
  <c r="C14" i="6"/>
  <c r="T13" i="6"/>
  <c r="O13" i="6"/>
  <c r="C13" i="6" s="1"/>
  <c r="J13" i="6"/>
  <c r="D13" i="6" s="1"/>
  <c r="D12" i="6"/>
  <c r="C12" i="6"/>
  <c r="V35" i="7" l="1"/>
  <c r="AB35" i="7"/>
  <c r="P88" i="1"/>
  <c r="O88" i="1"/>
  <c r="K88" i="1"/>
  <c r="I88" i="1"/>
  <c r="H88" i="1"/>
  <c r="J88" i="1"/>
  <c r="L88" i="1"/>
  <c r="M88" i="1"/>
  <c r="N88" i="1"/>
  <c r="AD35" i="7"/>
  <c r="AJ35" i="7"/>
  <c r="X35" i="7"/>
  <c r="Z35" i="7"/>
  <c r="AE35" i="7"/>
  <c r="AL35" i="7"/>
  <c r="AG35" i="7"/>
  <c r="AI35" i="7"/>
  <c r="AH35" i="7"/>
  <c r="AF35" i="7"/>
  <c r="AK35" i="7"/>
  <c r="AQ35" i="7"/>
  <c r="AS35" i="7"/>
  <c r="AA35" i="7"/>
  <c r="AC35" i="7"/>
  <c r="AM35" i="7"/>
  <c r="AO35" i="7"/>
  <c r="AN35" i="7"/>
  <c r="AP35" i="7"/>
  <c r="AR35" i="7"/>
  <c r="R71" i="7"/>
  <c r="R59" i="7"/>
  <c r="R73" i="7"/>
  <c r="R67" i="7"/>
  <c r="R63" i="7"/>
  <c r="G75" i="7"/>
  <c r="H75" i="7"/>
  <c r="I75" i="7"/>
  <c r="J75" i="7"/>
  <c r="K75" i="7"/>
  <c r="L75" i="7"/>
  <c r="M75" i="7"/>
  <c r="N75" i="7"/>
  <c r="O75" i="7"/>
  <c r="P75" i="7"/>
  <c r="Q75" i="7"/>
  <c r="R74" i="7"/>
  <c r="F75" i="7"/>
  <c r="R72" i="7"/>
  <c r="R138" i="7"/>
  <c r="F154" i="7"/>
  <c r="R151" i="7"/>
  <c r="R134" i="7"/>
  <c r="G154" i="7"/>
  <c r="H154" i="7"/>
  <c r="I154" i="7"/>
  <c r="J154" i="7"/>
  <c r="K154" i="7"/>
  <c r="L154" i="7"/>
  <c r="M154" i="7"/>
  <c r="N154" i="7"/>
  <c r="O154" i="7"/>
  <c r="P154" i="7"/>
  <c r="Q154" i="7"/>
  <c r="R152" i="7"/>
  <c r="R153" i="7"/>
  <c r="R142" i="7"/>
  <c r="R146" i="7"/>
  <c r="R150" i="7"/>
  <c r="Q27" i="6"/>
  <c r="O33" i="6" s="1"/>
  <c r="O34" i="6" s="1"/>
  <c r="O36" i="6" s="1"/>
  <c r="L27" i="6"/>
  <c r="V27" i="6"/>
  <c r="T33" i="6" s="1"/>
  <c r="T34" i="6" s="1"/>
  <c r="G27" i="6"/>
  <c r="E33" i="6" s="1"/>
  <c r="E34" i="6" s="1"/>
  <c r="E36" i="6" s="1"/>
  <c r="V48" i="6"/>
  <c r="V34" i="1"/>
  <c r="W34" i="1" s="1"/>
  <c r="X34" i="1" s="1"/>
  <c r="Y34" i="1" s="1"/>
  <c r="Z34" i="1" s="1"/>
  <c r="AA34" i="1" s="1"/>
  <c r="AB34" i="1" s="1"/>
  <c r="AC34" i="1" s="1"/>
  <c r="AD34" i="1" s="1"/>
  <c r="AE34" i="1" s="1"/>
  <c r="V25" i="1"/>
  <c r="W25" i="1" s="1"/>
  <c r="X25" i="1" s="1"/>
  <c r="Y25" i="1" s="1"/>
  <c r="Z25" i="1" s="1"/>
  <c r="AA25" i="1" s="1"/>
  <c r="AB25" i="1" s="1"/>
  <c r="AC25" i="1" s="1"/>
  <c r="AD25" i="1" s="1"/>
  <c r="AE25" i="1" s="1"/>
  <c r="AH34" i="1"/>
  <c r="AL57" i="1"/>
  <c r="AM57" i="1" s="1"/>
  <c r="AN57" i="1" s="1"/>
  <c r="AO57" i="1" s="1"/>
  <c r="AP57" i="1" s="1"/>
  <c r="AQ57" i="1" s="1"/>
  <c r="AR57" i="1" s="1"/>
  <c r="AK56" i="1"/>
  <c r="AL56" i="1" s="1"/>
  <c r="AM56" i="1" s="1"/>
  <c r="AN56" i="1" s="1"/>
  <c r="AO56" i="1" s="1"/>
  <c r="AP56" i="1" s="1"/>
  <c r="AQ56" i="1" s="1"/>
  <c r="AR56" i="1" s="1"/>
  <c r="AI31" i="1"/>
  <c r="AJ31" i="1" s="1"/>
  <c r="AK31" i="1" s="1"/>
  <c r="AL31" i="1" s="1"/>
  <c r="AM31" i="1" s="1"/>
  <c r="AN31" i="1" s="1"/>
  <c r="AO31" i="1" s="1"/>
  <c r="AP31" i="1" s="1"/>
  <c r="AQ31" i="1" s="1"/>
  <c r="AR31" i="1" s="1"/>
  <c r="V42" i="1"/>
  <c r="W42" i="1" s="1"/>
  <c r="X42" i="1" s="1"/>
  <c r="Y42" i="1" s="1"/>
  <c r="Z42" i="1" s="1"/>
  <c r="AA42" i="1" s="1"/>
  <c r="AB42" i="1" s="1"/>
  <c r="AC42" i="1" s="1"/>
  <c r="AD42" i="1" s="1"/>
  <c r="AE42" i="1" s="1"/>
  <c r="AI39" i="1"/>
  <c r="AJ39" i="1" s="1"/>
  <c r="AK39" i="1" s="1"/>
  <c r="AL39" i="1" s="1"/>
  <c r="AM39" i="1" s="1"/>
  <c r="AN39" i="1" s="1"/>
  <c r="AO39" i="1" s="1"/>
  <c r="AP39" i="1" s="1"/>
  <c r="AQ39" i="1" s="1"/>
  <c r="AR39" i="1" s="1"/>
  <c r="AI41" i="1"/>
  <c r="AJ41" i="1" s="1"/>
  <c r="AK41" i="1" s="1"/>
  <c r="AL41" i="1" s="1"/>
  <c r="AM41" i="1" s="1"/>
  <c r="AN41" i="1" s="1"/>
  <c r="AO41" i="1" s="1"/>
  <c r="AP41" i="1" s="1"/>
  <c r="AQ41" i="1" s="1"/>
  <c r="AR41" i="1" s="1"/>
  <c r="AI47" i="1"/>
  <c r="AJ47" i="1" s="1"/>
  <c r="AK47" i="1" s="1"/>
  <c r="AL47" i="1" s="1"/>
  <c r="AM47" i="1" s="1"/>
  <c r="AN47" i="1" s="1"/>
  <c r="AO47" i="1" s="1"/>
  <c r="AP47" i="1" s="1"/>
  <c r="AQ47" i="1" s="1"/>
  <c r="AR47" i="1" s="1"/>
  <c r="AI49" i="1"/>
  <c r="AJ49" i="1" s="1"/>
  <c r="AK49" i="1" s="1"/>
  <c r="AL49" i="1" s="1"/>
  <c r="AM49" i="1" s="1"/>
  <c r="AN49" i="1" s="1"/>
  <c r="AO49" i="1" s="1"/>
  <c r="AP49" i="1" s="1"/>
  <c r="AQ49" i="1" s="1"/>
  <c r="AR49" i="1" s="1"/>
  <c r="AI55" i="1"/>
  <c r="AJ55" i="1" s="1"/>
  <c r="AK55" i="1" s="1"/>
  <c r="AL55" i="1" s="1"/>
  <c r="AM55" i="1" s="1"/>
  <c r="AN55" i="1" s="1"/>
  <c r="AO55" i="1" s="1"/>
  <c r="AP55" i="1" s="1"/>
  <c r="AQ55" i="1" s="1"/>
  <c r="AR55" i="1" s="1"/>
  <c r="V50" i="1"/>
  <c r="W50" i="1" s="1"/>
  <c r="X50" i="1" s="1"/>
  <c r="Y50" i="1" s="1"/>
  <c r="Z50" i="1" s="1"/>
  <c r="AA50" i="1" s="1"/>
  <c r="AB50" i="1" s="1"/>
  <c r="AC50" i="1" s="1"/>
  <c r="AD50" i="1" s="1"/>
  <c r="AE50" i="1" s="1"/>
  <c r="V58" i="1"/>
  <c r="W58" i="1" s="1"/>
  <c r="X58" i="1" s="1"/>
  <c r="Y58" i="1" s="1"/>
  <c r="Z58" i="1" s="1"/>
  <c r="AA58" i="1" s="1"/>
  <c r="AB58" i="1" s="1"/>
  <c r="AC58" i="1" s="1"/>
  <c r="AD58" i="1" s="1"/>
  <c r="AE58" i="1" s="1"/>
  <c r="W23" i="1"/>
  <c r="X23" i="1" s="1"/>
  <c r="Y23" i="1" s="1"/>
  <c r="Z23" i="1" s="1"/>
  <c r="AA23" i="1" s="1"/>
  <c r="AB23" i="1" s="1"/>
  <c r="AC23" i="1" s="1"/>
  <c r="AD23" i="1" s="1"/>
  <c r="AE23" i="1" s="1"/>
  <c r="W24" i="1"/>
  <c r="X24" i="1" s="1"/>
  <c r="Y24" i="1" s="1"/>
  <c r="Z24" i="1" s="1"/>
  <c r="AA24" i="1" s="1"/>
  <c r="AB24" i="1" s="1"/>
  <c r="AC24" i="1" s="1"/>
  <c r="AD24" i="1" s="1"/>
  <c r="AE24" i="1" s="1"/>
  <c r="Q47" i="1"/>
  <c r="AU39" i="1"/>
  <c r="AU41" i="1"/>
  <c r="AU47" i="1"/>
  <c r="AU49" i="1"/>
  <c r="AU55" i="1"/>
  <c r="AU56" i="1"/>
  <c r="AU57" i="1"/>
  <c r="Q39" i="1"/>
  <c r="Q40" i="1"/>
  <c r="Q41" i="1"/>
  <c r="U26" i="1"/>
  <c r="Q38" i="1"/>
  <c r="AH42" i="1"/>
  <c r="AH50" i="1"/>
  <c r="AH58" i="1"/>
  <c r="AH23" i="1"/>
  <c r="Q59" i="1"/>
  <c r="Q62" i="1"/>
  <c r="Q63" i="1"/>
  <c r="Q30" i="1"/>
  <c r="Q53" i="1"/>
  <c r="Q55" i="1"/>
  <c r="Q57" i="1"/>
  <c r="Q49" i="1"/>
  <c r="Q61" i="1"/>
  <c r="R75" i="7" l="1"/>
  <c r="R154" i="7"/>
  <c r="D15" i="6"/>
  <c r="D33" i="6" s="1"/>
  <c r="D34" i="6" s="1"/>
  <c r="D36" i="6" s="1"/>
  <c r="C15" i="6"/>
  <c r="J33" i="6"/>
  <c r="J34" i="6" s="1"/>
  <c r="AI34" i="1"/>
  <c r="AJ34" i="1" s="1"/>
  <c r="AK34" i="1" s="1"/>
  <c r="AL34" i="1" s="1"/>
  <c r="AM34" i="1" s="1"/>
  <c r="AN34" i="1" s="1"/>
  <c r="AO34" i="1" s="1"/>
  <c r="AP34" i="1" s="1"/>
  <c r="AQ34" i="1" s="1"/>
  <c r="AR34" i="1" s="1"/>
  <c r="AV47" i="1"/>
  <c r="AW47" i="1" s="1"/>
  <c r="AX47" i="1" s="1"/>
  <c r="AY47" i="1" s="1"/>
  <c r="AZ47" i="1" s="1"/>
  <c r="BA47" i="1" s="1"/>
  <c r="BB47" i="1" s="1"/>
  <c r="BC47" i="1" s="1"/>
  <c r="BD47" i="1" s="1"/>
  <c r="BE47" i="1" s="1"/>
  <c r="AV41" i="1"/>
  <c r="AW41" i="1" s="1"/>
  <c r="AX41" i="1" s="1"/>
  <c r="AY41" i="1" s="1"/>
  <c r="AZ41" i="1" s="1"/>
  <c r="BA41" i="1" s="1"/>
  <c r="BB41" i="1" s="1"/>
  <c r="BC41" i="1" s="1"/>
  <c r="BD41" i="1" s="1"/>
  <c r="BE41" i="1" s="1"/>
  <c r="AV57" i="1"/>
  <c r="AW57" i="1" s="1"/>
  <c r="AX57" i="1" s="1"/>
  <c r="AY57" i="1" s="1"/>
  <c r="AZ57" i="1" s="1"/>
  <c r="BA57" i="1" s="1"/>
  <c r="BB57" i="1" s="1"/>
  <c r="BC57" i="1" s="1"/>
  <c r="BD57" i="1" s="1"/>
  <c r="BE57" i="1" s="1"/>
  <c r="AV55" i="1"/>
  <c r="AW55" i="1" s="1"/>
  <c r="AX55" i="1" s="1"/>
  <c r="AY55" i="1" s="1"/>
  <c r="AZ55" i="1" s="1"/>
  <c r="BA55" i="1" s="1"/>
  <c r="BB55" i="1" s="1"/>
  <c r="BC55" i="1" s="1"/>
  <c r="BD55" i="1" s="1"/>
  <c r="BE55" i="1" s="1"/>
  <c r="AI50" i="1"/>
  <c r="AJ50" i="1" s="1"/>
  <c r="AK50" i="1" s="1"/>
  <c r="AL50" i="1" s="1"/>
  <c r="AM50" i="1" s="1"/>
  <c r="AN50" i="1" s="1"/>
  <c r="AO50" i="1" s="1"/>
  <c r="AP50" i="1" s="1"/>
  <c r="AQ50" i="1" s="1"/>
  <c r="AR50" i="1" s="1"/>
  <c r="V26" i="1"/>
  <c r="W26" i="1" s="1"/>
  <c r="X26" i="1" s="1"/>
  <c r="Y26" i="1" s="1"/>
  <c r="Z26" i="1" s="1"/>
  <c r="AA26" i="1" s="1"/>
  <c r="AB26" i="1" s="1"/>
  <c r="AC26" i="1" s="1"/>
  <c r="AD26" i="1" s="1"/>
  <c r="AE26" i="1" s="1"/>
  <c r="AI58" i="1"/>
  <c r="AJ58" i="1" s="1"/>
  <c r="AK58" i="1" s="1"/>
  <c r="AL58" i="1" s="1"/>
  <c r="AM58" i="1" s="1"/>
  <c r="AN58" i="1" s="1"/>
  <c r="AO58" i="1" s="1"/>
  <c r="AP58" i="1" s="1"/>
  <c r="AQ58" i="1" s="1"/>
  <c r="AR58" i="1" s="1"/>
  <c r="AU34" i="1"/>
  <c r="AU31" i="1"/>
  <c r="AV31" i="1" s="1"/>
  <c r="AW31" i="1" s="1"/>
  <c r="AX31" i="1" s="1"/>
  <c r="AY31" i="1" s="1"/>
  <c r="AZ31" i="1" s="1"/>
  <c r="BA31" i="1" s="1"/>
  <c r="BB31" i="1" s="1"/>
  <c r="BC31" i="1" s="1"/>
  <c r="BD31" i="1" s="1"/>
  <c r="BE31" i="1" s="1"/>
  <c r="AV39" i="1"/>
  <c r="AW39" i="1" s="1"/>
  <c r="AX39" i="1" s="1"/>
  <c r="AY39" i="1" s="1"/>
  <c r="AZ39" i="1" s="1"/>
  <c r="BA39" i="1" s="1"/>
  <c r="BB39" i="1" s="1"/>
  <c r="BC39" i="1" s="1"/>
  <c r="BD39" i="1" s="1"/>
  <c r="BE39" i="1" s="1"/>
  <c r="AV49" i="1"/>
  <c r="AW49" i="1" s="1"/>
  <c r="AX49" i="1" s="1"/>
  <c r="AY49" i="1" s="1"/>
  <c r="AZ49" i="1" s="1"/>
  <c r="BA49" i="1" s="1"/>
  <c r="BB49" i="1" s="1"/>
  <c r="BC49" i="1" s="1"/>
  <c r="BD49" i="1" s="1"/>
  <c r="BE49" i="1" s="1"/>
  <c r="AI42" i="1"/>
  <c r="AJ42" i="1" s="1"/>
  <c r="AK42" i="1" s="1"/>
  <c r="AL42" i="1" s="1"/>
  <c r="AM42" i="1" s="1"/>
  <c r="AN42" i="1" s="1"/>
  <c r="AO42" i="1" s="1"/>
  <c r="AP42" i="1" s="1"/>
  <c r="AQ42" i="1" s="1"/>
  <c r="AR42" i="1" s="1"/>
  <c r="AV56" i="1"/>
  <c r="AW56" i="1" s="1"/>
  <c r="AX56" i="1" s="1"/>
  <c r="AY56" i="1" s="1"/>
  <c r="AZ56" i="1" s="1"/>
  <c r="BA56" i="1" s="1"/>
  <c r="BB56" i="1" s="1"/>
  <c r="BC56" i="1" s="1"/>
  <c r="BD56" i="1" s="1"/>
  <c r="BE56" i="1" s="1"/>
  <c r="Q83" i="1"/>
  <c r="Q42" i="1"/>
  <c r="AU23" i="1"/>
  <c r="Q79" i="1"/>
  <c r="AI23" i="1"/>
  <c r="AJ23" i="1" s="1"/>
  <c r="AK23" i="1" s="1"/>
  <c r="AL23" i="1" s="1"/>
  <c r="AM23" i="1" s="1"/>
  <c r="AN23" i="1" s="1"/>
  <c r="AO23" i="1" s="1"/>
  <c r="AP23" i="1" s="1"/>
  <c r="AQ23" i="1" s="1"/>
  <c r="AR23" i="1" s="1"/>
  <c r="Q82" i="1"/>
  <c r="Q64" i="1"/>
  <c r="AU42" i="1"/>
  <c r="AU50" i="1"/>
  <c r="Q60" i="1"/>
  <c r="AU58" i="1"/>
  <c r="AH26" i="1"/>
  <c r="Q75" i="1"/>
  <c r="Q73" i="1"/>
  <c r="Q52" i="1"/>
  <c r="Q81" i="1"/>
  <c r="Q69" i="1"/>
  <c r="Q77" i="1"/>
  <c r="Q56" i="1"/>
  <c r="Q65" i="1"/>
  <c r="C33" i="6" l="1"/>
  <c r="L11" i="1" s="1"/>
  <c r="AV50" i="1"/>
  <c r="AW50" i="1" s="1"/>
  <c r="AX50" i="1" s="1"/>
  <c r="AY50" i="1" s="1"/>
  <c r="AZ50" i="1" s="1"/>
  <c r="BA50" i="1" s="1"/>
  <c r="BB50" i="1" s="1"/>
  <c r="BC50" i="1" s="1"/>
  <c r="BD50" i="1" s="1"/>
  <c r="BE50" i="1" s="1"/>
  <c r="AV42" i="1"/>
  <c r="AW42" i="1" s="1"/>
  <c r="AX42" i="1" s="1"/>
  <c r="AY42" i="1" s="1"/>
  <c r="AZ42" i="1" s="1"/>
  <c r="BA42" i="1" s="1"/>
  <c r="BB42" i="1" s="1"/>
  <c r="BC42" i="1" s="1"/>
  <c r="BD42" i="1" s="1"/>
  <c r="BE42" i="1" s="1"/>
  <c r="AV34" i="1"/>
  <c r="AW34" i="1" s="1"/>
  <c r="AX34" i="1" s="1"/>
  <c r="AY34" i="1" s="1"/>
  <c r="AZ34" i="1" s="1"/>
  <c r="BA34" i="1" s="1"/>
  <c r="BB34" i="1" s="1"/>
  <c r="BC34" i="1" s="1"/>
  <c r="BD34" i="1" s="1"/>
  <c r="BE34" i="1" s="1"/>
  <c r="AV58" i="1"/>
  <c r="AW58" i="1" s="1"/>
  <c r="AX58" i="1" s="1"/>
  <c r="AY58" i="1" s="1"/>
  <c r="AZ58" i="1" s="1"/>
  <c r="BA58" i="1" s="1"/>
  <c r="BB58" i="1" s="1"/>
  <c r="BC58" i="1" s="1"/>
  <c r="BD58" i="1" s="1"/>
  <c r="BE58" i="1" s="1"/>
  <c r="Q76" i="1"/>
  <c r="AU26" i="1"/>
  <c r="Q72" i="1"/>
  <c r="AV23" i="1"/>
  <c r="AW23" i="1" s="1"/>
  <c r="AX23" i="1" s="1"/>
  <c r="AY23" i="1" s="1"/>
  <c r="AZ23" i="1" s="1"/>
  <c r="BA23" i="1" s="1"/>
  <c r="BB23" i="1" s="1"/>
  <c r="BC23" i="1" s="1"/>
  <c r="BD23" i="1" s="1"/>
  <c r="BE23" i="1" s="1"/>
  <c r="AI26" i="1"/>
  <c r="AJ26" i="1" s="1"/>
  <c r="AK26" i="1" s="1"/>
  <c r="AL26" i="1" s="1"/>
  <c r="AM26" i="1" s="1"/>
  <c r="AN26" i="1" s="1"/>
  <c r="AO26" i="1" s="1"/>
  <c r="AP26" i="1" s="1"/>
  <c r="AQ26" i="1" s="1"/>
  <c r="AR26" i="1" s="1"/>
  <c r="Q84" i="1"/>
  <c r="Q68" i="1"/>
  <c r="Q80" i="1"/>
  <c r="Q85" i="1"/>
  <c r="C34" i="6" l="1"/>
  <c r="C36" i="6" s="1"/>
  <c r="L10" i="1"/>
  <c r="L13" i="1" s="1"/>
  <c r="AH32" i="1"/>
  <c r="AI32" i="1" s="1"/>
  <c r="AJ32" i="1" s="1"/>
  <c r="AK32" i="1" s="1"/>
  <c r="AL32" i="1" s="1"/>
  <c r="AM32" i="1" s="1"/>
  <c r="AN32" i="1" s="1"/>
  <c r="AO32" i="1" s="1"/>
  <c r="AP32" i="1" s="1"/>
  <c r="AQ32" i="1" s="1"/>
  <c r="AR32" i="1" s="1"/>
  <c r="Q50" i="1"/>
  <c r="AH40" i="1"/>
  <c r="AI40" i="1" s="1"/>
  <c r="AJ40" i="1" s="1"/>
  <c r="AK40" i="1" s="1"/>
  <c r="AL40" i="1" s="1"/>
  <c r="AM40" i="1" s="1"/>
  <c r="AN40" i="1" s="1"/>
  <c r="AO40" i="1" s="1"/>
  <c r="AP40" i="1" s="1"/>
  <c r="AQ40" i="1" s="1"/>
  <c r="AR40" i="1" s="1"/>
  <c r="Q54" i="1"/>
  <c r="AH48" i="1"/>
  <c r="AI48" i="1" s="1"/>
  <c r="AJ48" i="1" s="1"/>
  <c r="AK48" i="1" s="1"/>
  <c r="AL48" i="1" s="1"/>
  <c r="AM48" i="1" s="1"/>
  <c r="AN48" i="1" s="1"/>
  <c r="AO48" i="1" s="1"/>
  <c r="AP48" i="1" s="1"/>
  <c r="AQ48" i="1" s="1"/>
  <c r="AR48" i="1" s="1"/>
  <c r="Q58" i="1"/>
  <c r="AV26" i="1"/>
  <c r="AW26" i="1" s="1"/>
  <c r="AX26" i="1" s="1"/>
  <c r="AY26" i="1" s="1"/>
  <c r="AZ26" i="1" s="1"/>
  <c r="BA26" i="1" s="1"/>
  <c r="BB26" i="1" s="1"/>
  <c r="BC26" i="1" s="1"/>
  <c r="BD26" i="1" s="1"/>
  <c r="BE26" i="1" s="1"/>
  <c r="Q88" i="1"/>
  <c r="AU48" i="1" l="1"/>
  <c r="AV48" i="1" s="1"/>
  <c r="AW48" i="1" s="1"/>
  <c r="AX48" i="1" s="1"/>
  <c r="AY48" i="1" s="1"/>
  <c r="AZ48" i="1" s="1"/>
  <c r="BA48" i="1" s="1"/>
  <c r="BB48" i="1" s="1"/>
  <c r="BC48" i="1" s="1"/>
  <c r="BD48" i="1" s="1"/>
  <c r="BE48" i="1" s="1"/>
  <c r="Q78" i="1"/>
  <c r="AU40" i="1"/>
  <c r="AV40" i="1" s="1"/>
  <c r="AW40" i="1" s="1"/>
  <c r="AX40" i="1" s="1"/>
  <c r="AY40" i="1" s="1"/>
  <c r="AZ40" i="1" s="1"/>
  <c r="BA40" i="1" s="1"/>
  <c r="BB40" i="1" s="1"/>
  <c r="BC40" i="1" s="1"/>
  <c r="BD40" i="1" s="1"/>
  <c r="BE40" i="1" s="1"/>
  <c r="Q74" i="1"/>
  <c r="AH24" i="1"/>
  <c r="AI24" i="1" s="1"/>
  <c r="AJ24" i="1" s="1"/>
  <c r="AK24" i="1" s="1"/>
  <c r="AL24" i="1" s="1"/>
  <c r="AM24" i="1" s="1"/>
  <c r="AN24" i="1" s="1"/>
  <c r="AO24" i="1" s="1"/>
  <c r="AP24" i="1" s="1"/>
  <c r="AQ24" i="1" s="1"/>
  <c r="AR24" i="1" s="1"/>
  <c r="Q66" i="1"/>
  <c r="AU32" i="1"/>
  <c r="AV32" i="1" s="1"/>
  <c r="AW32" i="1" s="1"/>
  <c r="AX32" i="1" s="1"/>
  <c r="AY32" i="1" s="1"/>
  <c r="AZ32" i="1" s="1"/>
  <c r="BA32" i="1" s="1"/>
  <c r="BB32" i="1" s="1"/>
  <c r="BC32" i="1" s="1"/>
  <c r="BD32" i="1" s="1"/>
  <c r="BE32" i="1" s="1"/>
  <c r="Q70" i="1"/>
  <c r="AU24" i="1" l="1"/>
  <c r="AV24" i="1" s="1"/>
  <c r="AW24" i="1" s="1"/>
  <c r="AX24" i="1" s="1"/>
  <c r="AY24" i="1" s="1"/>
  <c r="AZ24" i="1" s="1"/>
  <c r="BA24" i="1" s="1"/>
  <c r="BB24" i="1" s="1"/>
  <c r="BC24" i="1" s="1"/>
  <c r="BD24" i="1" s="1"/>
  <c r="BE24" i="1" s="1"/>
  <c r="Q86" i="1"/>
  <c r="AH33" i="1"/>
  <c r="AI33" i="1" s="1"/>
  <c r="AJ33" i="1" s="1"/>
  <c r="AK33" i="1" s="1"/>
  <c r="AL33" i="1" s="1"/>
  <c r="AM33" i="1" s="1"/>
  <c r="AN33" i="1" s="1"/>
  <c r="AO33" i="1" s="1"/>
  <c r="AP33" i="1" s="1"/>
  <c r="AQ33" i="1" s="1"/>
  <c r="AR33" i="1" s="1"/>
  <c r="Q51" i="1"/>
  <c r="AH25" i="1" l="1"/>
  <c r="AI25" i="1" s="1"/>
  <c r="AJ25" i="1" s="1"/>
  <c r="AK25" i="1" s="1"/>
  <c r="AL25" i="1" s="1"/>
  <c r="AM25" i="1" s="1"/>
  <c r="AN25" i="1" s="1"/>
  <c r="AO25" i="1" s="1"/>
  <c r="AP25" i="1" s="1"/>
  <c r="AQ25" i="1" s="1"/>
  <c r="AR25" i="1" s="1"/>
  <c r="Q67" i="1"/>
  <c r="AU33" i="1"/>
  <c r="AV33" i="1" s="1"/>
  <c r="AW33" i="1" s="1"/>
  <c r="AX33" i="1" s="1"/>
  <c r="AY33" i="1" s="1"/>
  <c r="AZ33" i="1" s="1"/>
  <c r="BA33" i="1" s="1"/>
  <c r="BB33" i="1" s="1"/>
  <c r="BC33" i="1" s="1"/>
  <c r="BD33" i="1" s="1"/>
  <c r="BE33" i="1" s="1"/>
  <c r="Q71" i="1"/>
  <c r="AU25" i="1" l="1"/>
  <c r="AV25" i="1" s="1"/>
  <c r="AW25" i="1" s="1"/>
  <c r="AX25" i="1" s="1"/>
  <c r="AY25" i="1" s="1"/>
  <c r="AZ25" i="1" s="1"/>
  <c r="BA25" i="1" s="1"/>
  <c r="BB25" i="1" s="1"/>
  <c r="BC25" i="1" s="1"/>
  <c r="BD25" i="1" s="1"/>
  <c r="BE25" i="1" s="1"/>
  <c r="Q8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Shin Hanashita</author>
  </authors>
  <commentList>
    <comment ref="B23" authorId="0" shapeId="0" xr:uid="{5584B626-2BC6-464E-87B2-077BAC77A390}">
      <text>
        <r>
          <rPr>
            <sz val="11"/>
            <color theme="1"/>
            <rFont val="游ゴシック"/>
            <family val="2"/>
            <charset val="128"/>
            <scheme val="minor"/>
          </rPr>
          <t>DX人材について、令和６年度 先導的人材マッチング事業(補助対象期間：令和７年５月頃から令和８年１月頃)において、概ね成約が見込まれる(成約確度50%以上)予定人数を記入してください
(参考)DX人材：データとデジタル技術を活用して、顧客や社会のニーズを基に、企業の製品やサービス、ビジネスモデルを変革するとともに、業務そのものや、組織、プロセス、企業文化・風土を変革し、企業の競争優位性の確立に寄与する人材</t>
        </r>
      </text>
    </comment>
    <comment ref="B27" authorId="0" shapeId="0" xr:uid="{F879C13F-8956-4B59-B090-1C7D6D31F9A5}">
      <text>
        <r>
          <rPr>
            <sz val="11"/>
            <color theme="1"/>
            <rFont val="游ゴシック"/>
            <family val="2"/>
            <charset val="128"/>
            <scheme val="minor"/>
          </rPr>
          <t>大企業人材について、令和６年度 先導的人材マッチング事業(補助対象期間：令和７年５月頃から令和８年１月頃)において、概ね成約が見込まれる(成約確度50%以上)予定人数を記入してください
(参考)大企業人材：資本金が10億円以上または常時使用する従業員が2,000人を超える法人に在籍するハイレベル人材</t>
        </r>
      </text>
    </comment>
    <comment ref="B31" authorId="0" shapeId="0" xr:uid="{2922C061-431C-4F5C-BE87-4918DBC1AA34}">
      <text>
        <r>
          <rPr>
            <sz val="11"/>
            <color theme="1"/>
            <rFont val="游ゴシック"/>
            <family val="2"/>
            <charset val="128"/>
            <scheme val="minor"/>
          </rPr>
          <t>スタートアップ人材について、令和６年度 先導的人材マッチング事業(補助対象期間：令和７年５月頃から令和８年１月頃)において、概ね成約が見込まれる(成約確度50%以上)予定人数を記入してください
(参考)スタートアップ人材：設立15年未満であり、かつ、新たな技術やビジネスモデルを用いて事業活動を行う成長意欲の高い企業にマッチングされるハイレベル人材</t>
        </r>
      </text>
    </comment>
    <comment ref="B35" authorId="0" shapeId="0" xr:uid="{B95280BD-16D4-4863-A1D4-382F03B693D7}">
      <text>
        <r>
          <rPr>
            <sz val="11"/>
            <color theme="1"/>
            <rFont val="游ゴシック"/>
            <family val="2"/>
            <charset val="128"/>
            <scheme val="minor"/>
          </rPr>
          <t>DX人材、大企業人材、スタートアップ人材以外のハイレベル人材について、令和６年度 先導的人材マッチング事業(補助対象期間：令和７年５月頃から令和８年１月頃)において、概ね成約が見込まれる(成約確度50%以上)予定人数を記入してください</t>
        </r>
      </text>
    </comment>
  </commentList>
</comments>
</file>

<file path=xl/sharedStrings.xml><?xml version="1.0" encoding="utf-8"?>
<sst xmlns="http://schemas.openxmlformats.org/spreadsheetml/2006/main" count="1203" uniqueCount="240">
  <si>
    <t>(別紙様式２)</t>
    <rPh sb="1" eb="3">
      <t>ベッシ</t>
    </rPh>
    <rPh sb="3" eb="5">
      <t>ヨウシキ</t>
    </rPh>
    <phoneticPr fontId="5"/>
  </si>
  <si>
    <t>収支計画書</t>
    <rPh sb="0" eb="2">
      <t>シュウシ</t>
    </rPh>
    <rPh sb="2" eb="4">
      <t>ケイカク</t>
    </rPh>
    <rPh sb="4" eb="5">
      <t>ショ</t>
    </rPh>
    <phoneticPr fontId="9"/>
  </si>
  <si>
    <t>＜基礎情報＞人材マッチングに係る本店の収支</t>
    <rPh sb="1" eb="3">
      <t>キソ</t>
    </rPh>
    <rPh sb="3" eb="5">
      <t>ジョウホウ</t>
    </rPh>
    <rPh sb="6" eb="8">
      <t>ジンザイ</t>
    </rPh>
    <rPh sb="14" eb="15">
      <t>カカ</t>
    </rPh>
    <rPh sb="16" eb="18">
      <t>ホンテン</t>
    </rPh>
    <rPh sb="19" eb="21">
      <t>シュウシ</t>
    </rPh>
    <phoneticPr fontId="5"/>
  </si>
  <si>
    <t>・本事業に則したハイレベル人材のマッチングに係る本店の基礎情報を入力</t>
    <rPh sb="1" eb="2">
      <t>ジホン</t>
    </rPh>
    <rPh sb="2" eb="4">
      <t>ジギョウ</t>
    </rPh>
    <rPh sb="5" eb="6">
      <t>ソク</t>
    </rPh>
    <rPh sb="13" eb="15">
      <t>ジンザイ</t>
    </rPh>
    <rPh sb="21" eb="22">
      <t>カカワ</t>
    </rPh>
    <rPh sb="23" eb="25">
      <t>ホンテン</t>
    </rPh>
    <rPh sb="26" eb="28">
      <t>キソ</t>
    </rPh>
    <rPh sb="28" eb="30">
      <t>ジョウホウ</t>
    </rPh>
    <rPh sb="31" eb="33">
      <t>ニュウリョク</t>
    </rPh>
    <phoneticPr fontId="9"/>
  </si>
  <si>
    <t>※黄色網掛け箇所にのみ記入してください(白色網掛箇所は自動計算、灰色網掛箇所は事業終了後に記入の上、提出いただきます)</t>
    <rPh sb="1" eb="3">
      <t>キイロ</t>
    </rPh>
    <rPh sb="3" eb="5">
      <t>アミカ</t>
    </rPh>
    <rPh sb="6" eb="8">
      <t>カショ</t>
    </rPh>
    <rPh sb="11" eb="13">
      <t>キニュウ</t>
    </rPh>
    <rPh sb="20" eb="21">
      <t>シロ</t>
    </rPh>
    <rPh sb="21" eb="22">
      <t>イロ</t>
    </rPh>
    <rPh sb="22" eb="24">
      <t>アミガケ</t>
    </rPh>
    <rPh sb="24" eb="26">
      <t>カショ</t>
    </rPh>
    <rPh sb="32" eb="34">
      <t>ハイイロ</t>
    </rPh>
    <rPh sb="34" eb="36">
      <t>アミガケ</t>
    </rPh>
    <rPh sb="36" eb="38">
      <t>カショ</t>
    </rPh>
    <rPh sb="39" eb="41">
      <t>ジギョウ</t>
    </rPh>
    <rPh sb="41" eb="44">
      <t>シュウリョウゴ</t>
    </rPh>
    <rPh sb="45" eb="47">
      <t>キニュウ</t>
    </rPh>
    <rPh sb="48" eb="49">
      <t>ウエ</t>
    </rPh>
    <rPh sb="50" eb="52">
      <t>テイシュツ</t>
    </rPh>
    <phoneticPr fontId="5"/>
  </si>
  <si>
    <t>※支出は、本事業の遂行に利用したことが疎明可能な費用に限定して、記入して下さい</t>
    <rPh sb="32" eb="34">
      <t>キニュウ</t>
    </rPh>
    <rPh sb="36" eb="37">
      <t>クダ</t>
    </rPh>
    <phoneticPr fontId="5"/>
  </si>
  <si>
    <t>例）人件費であれば、ハイレベル人材のマッチングに従事したことが疎明できる人材に限定して記入</t>
    <rPh sb="15" eb="17">
      <t>ジンザイ</t>
    </rPh>
    <rPh sb="36" eb="38">
      <t>ジンザイ</t>
    </rPh>
    <rPh sb="39" eb="41">
      <t>ゲンテイ</t>
    </rPh>
    <rPh sb="43" eb="45">
      <t>キニュウ</t>
    </rPh>
    <phoneticPr fontId="4"/>
  </si>
  <si>
    <t>区分</t>
    <rPh sb="0" eb="2">
      <t>クブン</t>
    </rPh>
    <phoneticPr fontId="5"/>
  </si>
  <si>
    <t>計画総額
(万円)</t>
    <rPh sb="0" eb="2">
      <t>ケイカク</t>
    </rPh>
    <rPh sb="2" eb="4">
      <t>ソウガク</t>
    </rPh>
    <rPh sb="6" eb="7">
      <t>マン</t>
    </rPh>
    <rPh sb="7" eb="8">
      <t>エン</t>
    </rPh>
    <phoneticPr fontId="5"/>
  </si>
  <si>
    <t>実績総額
(万円)</t>
    <rPh sb="0" eb="2">
      <t>ジッセキ</t>
    </rPh>
    <rPh sb="2" eb="4">
      <t>ソウガク</t>
    </rPh>
    <rPh sb="6" eb="7">
      <t>マン</t>
    </rPh>
    <rPh sb="7" eb="8">
      <t>エン</t>
    </rPh>
    <phoneticPr fontId="5"/>
  </si>
  <si>
    <r>
      <t>内訳(本店)　</t>
    </r>
    <r>
      <rPr>
        <b/>
        <sz val="12"/>
        <color theme="0"/>
        <rFont val="游明朝 Demibold"/>
        <family val="1"/>
        <charset val="128"/>
      </rPr>
      <t>※必要に応じて行/列を追加可能</t>
    </r>
    <rPh sb="0" eb="2">
      <t>ウチワケ</t>
    </rPh>
    <rPh sb="3" eb="5">
      <t>ホンテン</t>
    </rPh>
    <rPh sb="14" eb="15">
      <t>ギョウ</t>
    </rPh>
    <rPh sb="16" eb="17">
      <t>レツ</t>
    </rPh>
    <rPh sb="20" eb="22">
      <t>カノウヒツヨウオウレツツイキ</t>
    </rPh>
    <phoneticPr fontId="5"/>
  </si>
  <si>
    <t>計画</t>
    <rPh sb="0" eb="2">
      <t>ケイカク</t>
    </rPh>
    <phoneticPr fontId="4"/>
  </si>
  <si>
    <t>実績</t>
    <rPh sb="0" eb="2">
      <t>ジッセキ</t>
    </rPh>
    <phoneticPr fontId="4"/>
  </si>
  <si>
    <t>A社</t>
    <rPh sb="1" eb="2">
      <t>シャ</t>
    </rPh>
    <phoneticPr fontId="9"/>
  </si>
  <si>
    <t>B社</t>
    <rPh sb="1" eb="2">
      <t>シャ</t>
    </rPh>
    <phoneticPr fontId="9"/>
  </si>
  <si>
    <t>収入</t>
    <rPh sb="0" eb="2">
      <t>シュウニュウ</t>
    </rPh>
    <phoneticPr fontId="5"/>
  </si>
  <si>
    <t>ハイレベル人材の紹介手数料</t>
    <rPh sb="5" eb="7">
      <t>ジンザイ</t>
    </rPh>
    <rPh sb="8" eb="10">
      <t>ショウカイ</t>
    </rPh>
    <rPh sb="10" eb="13">
      <t>テスウリョウ</t>
    </rPh>
    <phoneticPr fontId="5"/>
  </si>
  <si>
    <t>合計(①)</t>
    <phoneticPr fontId="4"/>
  </si>
  <si>
    <t>(参考)その他コンサルティング収入
(　　　　　　　　　　　　　　　)</t>
    <rPh sb="1" eb="3">
      <t>サンコウ</t>
    </rPh>
    <rPh sb="6" eb="7">
      <t>タ</t>
    </rPh>
    <rPh sb="15" eb="17">
      <t>シュウニュウ</t>
    </rPh>
    <phoneticPr fontId="4"/>
  </si>
  <si>
    <t>支出</t>
    <rPh sb="0" eb="2">
      <t>シシュツ</t>
    </rPh>
    <phoneticPr fontId="4"/>
  </si>
  <si>
    <t>人件費</t>
    <phoneticPr fontId="4"/>
  </si>
  <si>
    <t>一連番号</t>
    <rPh sb="0" eb="2">
      <t>イチレン</t>
    </rPh>
    <rPh sb="2" eb="4">
      <t>バンゴウ</t>
    </rPh>
    <phoneticPr fontId="9"/>
  </si>
  <si>
    <t>役職</t>
    <rPh sb="0" eb="2">
      <t>ヤクショク</t>
    </rPh>
    <phoneticPr fontId="9"/>
  </si>
  <si>
    <t>年収(万円)</t>
    <rPh sb="3" eb="4">
      <t>マン</t>
    </rPh>
    <rPh sb="4" eb="5">
      <t>エン</t>
    </rPh>
    <phoneticPr fontId="9"/>
  </si>
  <si>
    <t>関与率(％)</t>
    <rPh sb="0" eb="3">
      <t>カンヨリツ</t>
    </rPh>
    <phoneticPr fontId="4"/>
  </si>
  <si>
    <t>合計(万円)</t>
    <rPh sb="0" eb="2">
      <t>ゴウケイ</t>
    </rPh>
    <rPh sb="3" eb="4">
      <t>マン</t>
    </rPh>
    <rPh sb="4" eb="5">
      <t>エン</t>
    </rPh>
    <phoneticPr fontId="9"/>
  </si>
  <si>
    <t>部長</t>
    <phoneticPr fontId="9"/>
  </si>
  <si>
    <t>調査役</t>
    <rPh sb="0" eb="3">
      <t>チョウサヤク</t>
    </rPh>
    <phoneticPr fontId="9"/>
  </si>
  <si>
    <t>非役職者</t>
    <rPh sb="0" eb="4">
      <t>ヒヤクショクシャ</t>
    </rPh>
    <phoneticPr fontId="9"/>
  </si>
  <si>
    <t>合計</t>
    <rPh sb="0" eb="2">
      <t>ゴウケイ</t>
    </rPh>
    <phoneticPr fontId="9"/>
  </si>
  <si>
    <t>システム関連経費</t>
    <rPh sb="4" eb="6">
      <t>カンレン</t>
    </rPh>
    <rPh sb="6" eb="8">
      <t>ケイヒ</t>
    </rPh>
    <phoneticPr fontId="5"/>
  </si>
  <si>
    <t>借料及び損料</t>
    <rPh sb="0" eb="2">
      <t>シャクリョウ</t>
    </rPh>
    <rPh sb="2" eb="3">
      <t>オヨ</t>
    </rPh>
    <rPh sb="4" eb="6">
      <t>ソンリョウ</t>
    </rPh>
    <phoneticPr fontId="5"/>
  </si>
  <si>
    <t>通信運搬費</t>
    <rPh sb="0" eb="2">
      <t>ツウシン</t>
    </rPh>
    <rPh sb="2" eb="4">
      <t>ウンパン</t>
    </rPh>
    <rPh sb="4" eb="5">
      <t>ヒ</t>
    </rPh>
    <phoneticPr fontId="5"/>
  </si>
  <si>
    <t>印刷製本費</t>
    <rPh sb="0" eb="2">
      <t>インサツ</t>
    </rPh>
    <rPh sb="2" eb="4">
      <t>セイホン</t>
    </rPh>
    <rPh sb="4" eb="5">
      <t>ヒ</t>
    </rPh>
    <phoneticPr fontId="5"/>
  </si>
  <si>
    <t>その他(諸経費)</t>
    <rPh sb="2" eb="3">
      <t>タ</t>
    </rPh>
    <rPh sb="4" eb="7">
      <t>ショケイヒ</t>
    </rPh>
    <phoneticPr fontId="5"/>
  </si>
  <si>
    <t>合計(②)</t>
    <phoneticPr fontId="4"/>
  </si>
  <si>
    <t>収益</t>
    <rPh sb="0" eb="2">
      <t>シュウエキ</t>
    </rPh>
    <phoneticPr fontId="4"/>
  </si>
  <si>
    <t>営業利益(①-②)</t>
    <rPh sb="0" eb="4">
      <t>エイギョウリエキ</t>
    </rPh>
    <phoneticPr fontId="4"/>
  </si>
  <si>
    <t>本事業の補助金</t>
    <rPh sb="0" eb="3">
      <t>ホンジギョウ</t>
    </rPh>
    <rPh sb="4" eb="7">
      <t>ホジョキン</t>
    </rPh>
    <phoneticPr fontId="4"/>
  </si>
  <si>
    <t>経常利益 (営業利益＋補助金)</t>
    <rPh sb="0" eb="4">
      <t>ケイジョウリエキ</t>
    </rPh>
    <rPh sb="6" eb="10">
      <t>エイギョウリエキ</t>
    </rPh>
    <rPh sb="11" eb="14">
      <t>ホジョキン</t>
    </rPh>
    <phoneticPr fontId="4"/>
  </si>
  <si>
    <t>-</t>
    <phoneticPr fontId="4"/>
  </si>
  <si>
    <t>＜参考情報＞営業店の人件費</t>
    <rPh sb="1" eb="3">
      <t>サンコウ</t>
    </rPh>
    <rPh sb="3" eb="5">
      <t>ジョウホウ</t>
    </rPh>
    <rPh sb="6" eb="8">
      <t>エイギョウ</t>
    </rPh>
    <rPh sb="8" eb="9">
      <t>テン</t>
    </rPh>
    <rPh sb="10" eb="13">
      <t>ジンケンヒ</t>
    </rPh>
    <phoneticPr fontId="9"/>
  </si>
  <si>
    <t>・本事業に則した人材のマッチングに係る営業店の責任者のみの基礎情報を入力</t>
    <rPh sb="1" eb="2">
      <t>ホン</t>
    </rPh>
    <rPh sb="2" eb="4">
      <t>ジギョウ</t>
    </rPh>
    <rPh sb="5" eb="6">
      <t>ソク</t>
    </rPh>
    <rPh sb="8" eb="10">
      <t>ジンザイ</t>
    </rPh>
    <rPh sb="17" eb="18">
      <t>カカワ</t>
    </rPh>
    <rPh sb="19" eb="21">
      <t>エイギョウ</t>
    </rPh>
    <rPh sb="21" eb="22">
      <t>テン</t>
    </rPh>
    <rPh sb="23" eb="26">
      <t>セキニンシャ</t>
    </rPh>
    <rPh sb="29" eb="31">
      <t>キソ</t>
    </rPh>
    <rPh sb="31" eb="33">
      <t>ジョウホウ</t>
    </rPh>
    <rPh sb="34" eb="36">
      <t>ニュウリョク</t>
    </rPh>
    <phoneticPr fontId="9"/>
  </si>
  <si>
    <t>営業店舗数</t>
    <phoneticPr fontId="4"/>
  </si>
  <si>
    <t>店舗 (各企業の本事業に則した人材のマッチングに係る営業店の合計)</t>
    <rPh sb="0" eb="2">
      <t>テンポ</t>
    </rPh>
    <rPh sb="4" eb="7">
      <t>カクキギョウ</t>
    </rPh>
    <rPh sb="26" eb="28">
      <t>エイギョウ</t>
    </rPh>
    <rPh sb="28" eb="29">
      <t>テン</t>
    </rPh>
    <rPh sb="30" eb="32">
      <t>ゴウケイ</t>
    </rPh>
    <phoneticPr fontId="9"/>
  </si>
  <si>
    <t>営業店舗数</t>
    <rPh sb="0" eb="5">
      <t>エイギョウテンポスウ</t>
    </rPh>
    <phoneticPr fontId="4"/>
  </si>
  <si>
    <t xml:space="preserve">店舗 </t>
    <rPh sb="0" eb="2">
      <t>テンポ</t>
    </rPh>
    <phoneticPr fontId="9"/>
  </si>
  <si>
    <t>実績総額
(万円)</t>
    <rPh sb="0" eb="2">
      <t>ジッセキ</t>
    </rPh>
    <phoneticPr fontId="5"/>
  </si>
  <si>
    <r>
      <t>支出内訳(営業店)　</t>
    </r>
    <r>
      <rPr>
        <b/>
        <sz val="12"/>
        <color theme="0"/>
        <rFont val="游明朝 Demibold"/>
        <family val="1"/>
        <charset val="128"/>
      </rPr>
      <t>※必要に応じて行/列を追加可能</t>
    </r>
    <rPh sb="0" eb="2">
      <t>シシュツ</t>
    </rPh>
    <rPh sb="2" eb="4">
      <t>ウチワケ</t>
    </rPh>
    <rPh sb="5" eb="7">
      <t>エイギョウ</t>
    </rPh>
    <rPh sb="7" eb="8">
      <t>テン</t>
    </rPh>
    <rPh sb="17" eb="18">
      <t>ギョウ</t>
    </rPh>
    <rPh sb="23" eb="25">
      <t>カノウヒツヨウオウレツツイキ</t>
    </rPh>
    <phoneticPr fontId="5"/>
  </si>
  <si>
    <r>
      <t>A社　</t>
    </r>
    <r>
      <rPr>
        <sz val="12"/>
        <color rgb="FFFF0000"/>
        <rFont val="游明朝 Demibold"/>
        <family val="1"/>
        <charset val="128"/>
      </rPr>
      <t>※本事業に係る責任者の情報のみ入力</t>
    </r>
    <rPh sb="1" eb="2">
      <t>シャ</t>
    </rPh>
    <phoneticPr fontId="9"/>
  </si>
  <si>
    <r>
      <t>B社　</t>
    </r>
    <r>
      <rPr>
        <sz val="12"/>
        <color rgb="FFFF0000"/>
        <rFont val="游明朝 Demibold"/>
        <family val="1"/>
        <charset val="128"/>
      </rPr>
      <t>※本事業に係る責任者の情報のみ入力</t>
    </r>
    <rPh sb="1" eb="2">
      <t>シャ</t>
    </rPh>
    <phoneticPr fontId="9"/>
  </si>
  <si>
    <t>役職</t>
    <rPh sb="0" eb="2">
      <t>ヤクショク</t>
    </rPh>
    <phoneticPr fontId="4"/>
  </si>
  <si>
    <t>役職別の
平均年収(万円)</t>
    <rPh sb="0" eb="2">
      <t>ヤクショク</t>
    </rPh>
    <rPh sb="2" eb="3">
      <t>ベツ</t>
    </rPh>
    <rPh sb="5" eb="7">
      <t>ヘイキン</t>
    </rPh>
    <rPh sb="10" eb="11">
      <t>マン</t>
    </rPh>
    <rPh sb="11" eb="12">
      <t>エン</t>
    </rPh>
    <phoneticPr fontId="9"/>
  </si>
  <si>
    <t>人件費</t>
    <rPh sb="0" eb="3">
      <t>ジンケンヒ</t>
    </rPh>
    <phoneticPr fontId="5"/>
  </si>
  <si>
    <t>支店長</t>
    <rPh sb="0" eb="3">
      <t>シテンチョウ</t>
    </rPh>
    <phoneticPr fontId="9"/>
  </si>
  <si>
    <t>支店長代理</t>
    <rPh sb="0" eb="3">
      <t>シテンチョウ</t>
    </rPh>
    <rPh sb="3" eb="5">
      <t>ダイリ</t>
    </rPh>
    <phoneticPr fontId="9"/>
  </si>
  <si>
    <t>収支計画書_詳細</t>
    <phoneticPr fontId="5"/>
  </si>
  <si>
    <t>＜令和６年度 先導的人材マッチング事業の収支計画に係る基礎情報＞</t>
  </si>
  <si>
    <t>・補助金対象の想定理論年収(平均)</t>
    <rPh sb="1" eb="4">
      <t>ホジョキン</t>
    </rPh>
    <rPh sb="4" eb="6">
      <t>タイショウ</t>
    </rPh>
    <rPh sb="7" eb="9">
      <t>ソウテイ</t>
    </rPh>
    <rPh sb="9" eb="11">
      <t>リロン</t>
    </rPh>
    <rPh sb="11" eb="13">
      <t>ネンシュウ</t>
    </rPh>
    <rPh sb="14" eb="16">
      <t>ヘイキン</t>
    </rPh>
    <phoneticPr fontId="5"/>
  </si>
  <si>
    <t>・補助金の算出式</t>
    <rPh sb="1" eb="4">
      <t>ホジョキン</t>
    </rPh>
    <rPh sb="5" eb="8">
      <t>サンシュツシキ</t>
    </rPh>
    <phoneticPr fontId="4"/>
  </si>
  <si>
    <t xml:space="preserve"> ①DX人材</t>
    <rPh sb="4" eb="6">
      <t>ジンザイ</t>
    </rPh>
    <phoneticPr fontId="4"/>
  </si>
  <si>
    <t>雇用契約(フルタイム)</t>
    <phoneticPr fontId="5"/>
  </si>
  <si>
    <t>万円</t>
    <rPh sb="0" eb="2">
      <t>マンエン</t>
    </rPh>
    <phoneticPr fontId="4"/>
  </si>
  <si>
    <t xml:space="preserve"> 雇用契約(フルタイム)の人材（両手型の成約）</t>
    <rPh sb="1" eb="3">
      <t>コヨウ</t>
    </rPh>
    <rPh sb="3" eb="5">
      <t>ケイヤク</t>
    </rPh>
    <rPh sb="13" eb="15">
      <t>ジンザイ</t>
    </rPh>
    <rPh sb="16" eb="19">
      <t>リョウテガタ</t>
    </rPh>
    <rPh sb="20" eb="22">
      <t>セイヤク</t>
    </rPh>
    <phoneticPr fontId="9"/>
  </si>
  <si>
    <t>理論年収×</t>
    <rPh sb="0" eb="2">
      <t>リロン</t>
    </rPh>
    <rPh sb="2" eb="4">
      <t>ネンシュウ</t>
    </rPh>
    <phoneticPr fontId="9"/>
  </si>
  <si>
    <t>雇用契約(フルタイム)以外</t>
    <rPh sb="11" eb="13">
      <t>イガイ</t>
    </rPh>
    <phoneticPr fontId="5"/>
  </si>
  <si>
    <t xml:space="preserve"> 雇用契約(フルタイム)の人材（片手型の成約）</t>
    <rPh sb="1" eb="3">
      <t>コヨウ</t>
    </rPh>
    <rPh sb="3" eb="5">
      <t>ケイヤク</t>
    </rPh>
    <rPh sb="13" eb="15">
      <t>ジンザイ</t>
    </rPh>
    <rPh sb="16" eb="19">
      <t>カタテガタ</t>
    </rPh>
    <rPh sb="20" eb="22">
      <t>セイヤク</t>
    </rPh>
    <phoneticPr fontId="9"/>
  </si>
  <si>
    <t xml:space="preserve"> ②大企業人材</t>
    <rPh sb="2" eb="7">
      <t>ダイキギョウジンザイ</t>
    </rPh>
    <phoneticPr fontId="4"/>
  </si>
  <si>
    <t xml:space="preserve"> 雇用契約(フルタイム)以外の人材</t>
    <rPh sb="1" eb="3">
      <t>コヨウ</t>
    </rPh>
    <rPh sb="3" eb="5">
      <t>ケイヤク</t>
    </rPh>
    <rPh sb="12" eb="14">
      <t>イガイ</t>
    </rPh>
    <rPh sb="15" eb="17">
      <t>ジンザイ</t>
    </rPh>
    <phoneticPr fontId="9"/>
  </si>
  <si>
    <t>+20万</t>
    <phoneticPr fontId="9"/>
  </si>
  <si>
    <t xml:space="preserve"> ③スタートアップ人材</t>
    <rPh sb="9" eb="11">
      <t>ジンザイ</t>
    </rPh>
    <phoneticPr fontId="4"/>
  </si>
  <si>
    <t>・補助金額合計(交付予定額)</t>
    <rPh sb="1" eb="5">
      <t>ホジョキンガク</t>
    </rPh>
    <rPh sb="5" eb="7">
      <t>ゴウケイ</t>
    </rPh>
    <rPh sb="8" eb="13">
      <t>コウフヨテイガク</t>
    </rPh>
    <phoneticPr fontId="5"/>
  </si>
  <si>
    <t>①成約件数(予定)に基づく補助金額合計</t>
    <rPh sb="17" eb="19">
      <t>ゴウケイ</t>
    </rPh>
    <phoneticPr fontId="4"/>
  </si>
  <si>
    <t>万円</t>
    <phoneticPr fontId="4"/>
  </si>
  <si>
    <t xml:space="preserve"> ④その他のハイレベル人材</t>
    <rPh sb="11" eb="13">
      <t>ジンザイ</t>
    </rPh>
    <phoneticPr fontId="4"/>
  </si>
  <si>
    <t>②支出合計を踏まえた補助金額上限</t>
    <rPh sb="1" eb="3">
      <t>シシュツ</t>
    </rPh>
    <rPh sb="3" eb="5">
      <t>ゴウケイ</t>
    </rPh>
    <rPh sb="6" eb="7">
      <t>フ</t>
    </rPh>
    <rPh sb="10" eb="16">
      <t>ホジョキンガクジョウゲン</t>
    </rPh>
    <phoneticPr fontId="4"/>
  </si>
  <si>
    <t>③１者あたりの補助金額上限</t>
    <rPh sb="2" eb="3">
      <t>シャ</t>
    </rPh>
    <rPh sb="7" eb="10">
      <t>ホジョキン</t>
    </rPh>
    <rPh sb="10" eb="11">
      <t>ガク</t>
    </rPh>
    <rPh sb="11" eb="13">
      <t>ジョウゲン</t>
    </rPh>
    <phoneticPr fontId="4"/>
  </si>
  <si>
    <t>※補助金額の算出のため想定される平均金額を記入してください</t>
    <rPh sb="1" eb="4">
      <t>ホジョキン</t>
    </rPh>
    <rPh sb="4" eb="5">
      <t>ガク</t>
    </rPh>
    <rPh sb="6" eb="8">
      <t>サンシュツ</t>
    </rPh>
    <rPh sb="11" eb="13">
      <t>ソウテイ</t>
    </rPh>
    <rPh sb="16" eb="18">
      <t>ヘイキン</t>
    </rPh>
    <rPh sb="18" eb="20">
      <t>キンガク</t>
    </rPh>
    <rPh sb="21" eb="23">
      <t>キニュウ</t>
    </rPh>
    <phoneticPr fontId="5"/>
  </si>
  <si>
    <t>④ ①-③を踏まえた補助金額合計</t>
    <rPh sb="6" eb="7">
      <t>フ</t>
    </rPh>
    <rPh sb="10" eb="16">
      <t>ホジョキンガクゴウケイ</t>
    </rPh>
    <phoneticPr fontId="4"/>
  </si>
  <si>
    <t>※①-③のうち、最も低い金額が④補助金額合計(交付予定額)として採用されます</t>
    <rPh sb="8" eb="9">
      <t>モット</t>
    </rPh>
    <rPh sb="10" eb="11">
      <t>ヒク</t>
    </rPh>
    <rPh sb="12" eb="14">
      <t>キンガク</t>
    </rPh>
    <rPh sb="16" eb="22">
      <t>ホジョキンガクゴウケイ</t>
    </rPh>
    <rPh sb="23" eb="28">
      <t>コウフヨテイガク</t>
    </rPh>
    <rPh sb="32" eb="34">
      <t>サイヨウ</t>
    </rPh>
    <phoneticPr fontId="5"/>
  </si>
  <si>
    <t>※令和６年度事業における最終的な交付予定額は、上記に加え、公募要領に記載の通り令和５年度事業の補助金交付額も考慮の上、決定されます</t>
    <rPh sb="12" eb="15">
      <t>サイシュウテキ</t>
    </rPh>
    <rPh sb="16" eb="21">
      <t>コウフヨテイガク</t>
    </rPh>
    <rPh sb="23" eb="25">
      <t>ジョウキ</t>
    </rPh>
    <rPh sb="26" eb="27">
      <t>クワ</t>
    </rPh>
    <rPh sb="29" eb="33">
      <t>コウボヨウリョウ</t>
    </rPh>
    <rPh sb="34" eb="36">
      <t>キサイ</t>
    </rPh>
    <rPh sb="37" eb="38">
      <t>トオ</t>
    </rPh>
    <rPh sb="39" eb="41">
      <t>レイワ</t>
    </rPh>
    <rPh sb="42" eb="44">
      <t>ネンド</t>
    </rPh>
    <rPh sb="44" eb="46">
      <t>ジギョウ</t>
    </rPh>
    <rPh sb="47" eb="53">
      <t>ホジョキンコウフガク</t>
    </rPh>
    <rPh sb="54" eb="56">
      <t>コウリョ</t>
    </rPh>
    <rPh sb="57" eb="58">
      <t>ウエ</t>
    </rPh>
    <rPh sb="59" eb="61">
      <t>ケッテイ</t>
    </rPh>
    <phoneticPr fontId="4"/>
  </si>
  <si>
    <t>・本事業に則した人材のマッチングに係る本店の想定事業体制</t>
    <rPh sb="22" eb="24">
      <t>ソウテイ</t>
    </rPh>
    <rPh sb="24" eb="26">
      <t>ジギョウ</t>
    </rPh>
    <rPh sb="26" eb="28">
      <t>タイセイ</t>
    </rPh>
    <phoneticPr fontId="5"/>
  </si>
  <si>
    <t xml:space="preserve"> 専従者換算</t>
    <rPh sb="1" eb="4">
      <t>センジュウシャ</t>
    </rPh>
    <rPh sb="4" eb="6">
      <t>カンサン</t>
    </rPh>
    <phoneticPr fontId="5"/>
  </si>
  <si>
    <t>人</t>
    <rPh sb="0" eb="1">
      <t>ヒト</t>
    </rPh>
    <phoneticPr fontId="4"/>
  </si>
  <si>
    <t>※令和６年度 先導的人材マッチング事業における本店の事業体制から専従者換算での人数が自動計算されます</t>
  </si>
  <si>
    <t>&lt;詳細&gt;</t>
    <rPh sb="1" eb="3">
      <t>ショウサイ</t>
    </rPh>
    <phoneticPr fontId="4"/>
  </si>
  <si>
    <t>・黄色網掛け箇所に記入してください(それ以外は自動計算)</t>
    <rPh sb="1" eb="3">
      <t>キイロ</t>
    </rPh>
    <rPh sb="3" eb="5">
      <t>アミカ</t>
    </rPh>
    <rPh sb="6" eb="8">
      <t>カショ</t>
    </rPh>
    <rPh sb="9" eb="11">
      <t>キニュウ</t>
    </rPh>
    <phoneticPr fontId="5"/>
  </si>
  <si>
    <t>令和７年</t>
  </si>
  <si>
    <t>令和８年</t>
  </si>
  <si>
    <t>計</t>
    <rPh sb="0" eb="1">
      <t>ケイ</t>
    </rPh>
    <phoneticPr fontId="5"/>
  </si>
  <si>
    <t>ハイレベル人材の合計</t>
    <rPh sb="5" eb="7">
      <t>ジンザイ</t>
    </rPh>
    <rPh sb="8" eb="10">
      <t>ゴウケイ</t>
    </rPh>
    <phoneticPr fontId="4"/>
  </si>
  <si>
    <t>・行/列の追加、関数の変更は絶対に行わないでください</t>
    <rPh sb="1" eb="2">
      <t>ギョウ</t>
    </rPh>
    <rPh sb="3" eb="4">
      <t>レツ</t>
    </rPh>
    <rPh sb="5" eb="7">
      <t>ツイカ</t>
    </rPh>
    <rPh sb="8" eb="10">
      <t>カンスウ</t>
    </rPh>
    <rPh sb="11" eb="13">
      <t>ヘンコウ</t>
    </rPh>
    <rPh sb="14" eb="16">
      <t>ゼッタイ</t>
    </rPh>
    <rPh sb="17" eb="18">
      <t>オコナ</t>
    </rPh>
    <phoneticPr fontId="5"/>
  </si>
  <si>
    <t>５月</t>
  </si>
  <si>
    <t>６月</t>
  </si>
  <si>
    <t>７月</t>
  </si>
  <si>
    <t>８月</t>
  </si>
  <si>
    <t>９月</t>
  </si>
  <si>
    <t>10月</t>
  </si>
  <si>
    <t>11月</t>
  </si>
  <si>
    <t>12月</t>
    <rPh sb="2" eb="3">
      <t>ガツ</t>
    </rPh>
    <phoneticPr fontId="4"/>
  </si>
  <si>
    <t>１月</t>
    <rPh sb="1" eb="2">
      <t>ガツ</t>
    </rPh>
    <phoneticPr fontId="4"/>
  </si>
  <si>
    <t>＜成約件数＞</t>
    <rPh sb="1" eb="3">
      <t>セイヤク</t>
    </rPh>
    <rPh sb="3" eb="5">
      <t>ケンスウ</t>
    </rPh>
    <phoneticPr fontId="2"/>
  </si>
  <si>
    <t>3月
(計画)</t>
  </si>
  <si>
    <t>4月
(計画)</t>
  </si>
  <si>
    <t>5月
(計画)</t>
  </si>
  <si>
    <t>6月
(計画)</t>
  </si>
  <si>
    <t>7月
(計画)</t>
  </si>
  <si>
    <t>8月
(計画)</t>
  </si>
  <si>
    <t>9月
(計画)</t>
  </si>
  <si>
    <t>10月
(計画)</t>
  </si>
  <si>
    <t>11月
(計画)</t>
  </si>
  <si>
    <t>12月
(計画)</t>
  </si>
  <si>
    <t>1月
(計画)</t>
  </si>
  <si>
    <t>＜成約件数に基づく補助金額＞</t>
    <rPh sb="1" eb="3">
      <t>セイヤク</t>
    </rPh>
    <rPh sb="3" eb="5">
      <t>ケンスウ</t>
    </rPh>
    <rPh sb="6" eb="7">
      <t>モト</t>
    </rPh>
    <rPh sb="9" eb="13">
      <t>ホジョキンガク</t>
    </rPh>
    <phoneticPr fontId="2"/>
  </si>
  <si>
    <t>＜成約件数(予定)に基づく１人当たり補助金額＞</t>
    <phoneticPr fontId="2"/>
  </si>
  <si>
    <t>期待役割(人材要件)の定義件数(件)</t>
    <rPh sb="0" eb="2">
      <t>キタイ</t>
    </rPh>
    <rPh sb="2" eb="4">
      <t>ヤクワリ</t>
    </rPh>
    <rPh sb="5" eb="7">
      <t>ジンザイ</t>
    </rPh>
    <rPh sb="7" eb="9">
      <t>ヨウケン</t>
    </rPh>
    <rPh sb="11" eb="13">
      <t>テイギ</t>
    </rPh>
    <rPh sb="13" eb="15">
      <t>ケンスウ</t>
    </rPh>
    <rPh sb="16" eb="17">
      <t>ケン</t>
    </rPh>
    <phoneticPr fontId="5"/>
  </si>
  <si>
    <t>令和6年度予定</t>
  </si>
  <si>
    <t>令和5年度予定</t>
  </si>
  <si>
    <t>①DX人材
【令和６年度計画】</t>
    <phoneticPr fontId="4"/>
  </si>
  <si>
    <t>雇用契約(フルタイム)・両手型</t>
    <rPh sb="12" eb="15">
      <t>リョウテガタ</t>
    </rPh>
    <phoneticPr fontId="5"/>
  </si>
  <si>
    <t>雇用契約(フルタイム)両手型</t>
  </si>
  <si>
    <t>雇用契約(フルタイム)</t>
    <phoneticPr fontId="2"/>
  </si>
  <si>
    <t>雇用契約(フルタイム)・片手型</t>
    <rPh sb="12" eb="15">
      <t>カタテガタ</t>
    </rPh>
    <phoneticPr fontId="5"/>
  </si>
  <si>
    <t>雇用契約(フルタイム)片手型</t>
  </si>
  <si>
    <t>雇用契約(フルタイム)以外</t>
    <rPh sb="11" eb="13">
      <t>イガイ</t>
    </rPh>
    <phoneticPr fontId="2"/>
  </si>
  <si>
    <t>合計</t>
    <rPh sb="0" eb="2">
      <t>ゴウケイ</t>
    </rPh>
    <phoneticPr fontId="4"/>
  </si>
  <si>
    <t>合計</t>
    <rPh sb="0" eb="2">
      <t>ゴウケイ</t>
    </rPh>
    <phoneticPr fontId="2"/>
  </si>
  <si>
    <t>②大企業人材
【令和６年度計画】</t>
    <phoneticPr fontId="4"/>
  </si>
  <si>
    <t>ダミー</t>
    <phoneticPr fontId="4"/>
  </si>
  <si>
    <t>DX人材</t>
  </si>
  <si>
    <t>DX人材の合計</t>
    <rPh sb="2" eb="4">
      <t>ジンザイ</t>
    </rPh>
    <rPh sb="5" eb="7">
      <t>ゴウケイ</t>
    </rPh>
    <phoneticPr fontId="4"/>
  </si>
  <si>
    <t>③スタートアップ人材
【令和６年度計画】</t>
    <phoneticPr fontId="4"/>
  </si>
  <si>
    <t>④その他のハイレベル人材
【令和６年度計画】</t>
    <phoneticPr fontId="4"/>
  </si>
  <si>
    <t>大企業人材</t>
  </si>
  <si>
    <t>大企業人材の合計</t>
    <rPh sb="0" eb="3">
      <t>ダイキギョウ</t>
    </rPh>
    <rPh sb="3" eb="5">
      <t>ジンザイ</t>
    </rPh>
    <rPh sb="6" eb="8">
      <t>ゴウケイ</t>
    </rPh>
    <phoneticPr fontId="4"/>
  </si>
  <si>
    <t>ハイレベル人材の合計
(①＋②＋③＋④)
【令和６年度計画】</t>
    <phoneticPr fontId="4"/>
  </si>
  <si>
    <t>労働人材
【令和６年度計画】</t>
  </si>
  <si>
    <t>紹介手数料収入(万円)</t>
    <phoneticPr fontId="4"/>
  </si>
  <si>
    <t>スタートアップ人材</t>
    <phoneticPr fontId="4"/>
  </si>
  <si>
    <t>スタートアップ人材の合計</t>
    <rPh sb="7" eb="9">
      <t>ジンザイ</t>
    </rPh>
    <rPh sb="10" eb="12">
      <t>ゴウケイ</t>
    </rPh>
    <phoneticPr fontId="4"/>
  </si>
  <si>
    <t>成約件数(予定)に
基づく補助金額(万円)</t>
    <rPh sb="0" eb="2">
      <t>セイヤク</t>
    </rPh>
    <rPh sb="2" eb="4">
      <t>ケンスウ</t>
    </rPh>
    <rPh sb="5" eb="7">
      <t>ヨテイ</t>
    </rPh>
    <rPh sb="10" eb="11">
      <t>モト</t>
    </rPh>
    <rPh sb="13" eb="15">
      <t>ホジョ</t>
    </rPh>
    <rPh sb="15" eb="17">
      <t>キンガク</t>
    </rPh>
    <phoneticPr fontId="9"/>
  </si>
  <si>
    <t>その他のハイレベル人材</t>
  </si>
  <si>
    <t>その他のハイレベル人材の合計</t>
    <rPh sb="9" eb="11">
      <t>ジンザイ</t>
    </rPh>
    <rPh sb="12" eb="14">
      <t>ゴウケイ</t>
    </rPh>
    <phoneticPr fontId="4"/>
  </si>
  <si>
    <t>雇用契約(フルタイム)・両手型</t>
  </si>
  <si>
    <t>雇用契約(フルタイム)・片手型</t>
  </si>
  <si>
    <t>雇用契約(フルタイム)以外</t>
  </si>
  <si>
    <t>成約件数(予定)に
基づく
１人当たり補助金額(万円)</t>
    <phoneticPr fontId="4"/>
  </si>
  <si>
    <t>ダミー</t>
    <phoneticPr fontId="2"/>
  </si>
  <si>
    <t>前年度収支計画記載書</t>
    <phoneticPr fontId="0"/>
  </si>
  <si>
    <t>【※前年度収支計画記載書は、令和５年度 先導的人材マッチング事業の採択機関のみ、記載してください】</t>
  </si>
  <si>
    <t>＜令和５年度 先導的人材マッチング事業の実績に係る基礎情報＞</t>
  </si>
  <si>
    <t>&lt;前提＞</t>
    <rPh sb="1" eb="3">
      <t>ゼンテイ</t>
    </rPh>
    <phoneticPr fontId="0"/>
  </si>
  <si>
    <t>・本事業に則した人材のマッチングに係る本店の事業体制</t>
    <rPh sb="22" eb="24">
      <t>ジギョウ</t>
    </rPh>
    <rPh sb="24" eb="26">
      <t>タイセイ</t>
    </rPh>
    <phoneticPr fontId="5"/>
  </si>
  <si>
    <t>※令和５年度 先導的人材マッチング事業の応募時に想定していた本店の事業体制について、関与率に基づき、専従者換算での人数を記入してください</t>
    <rPh sb="0" eb="68">
      <t>カンヨリツモトキニュウ</t>
    </rPh>
    <phoneticPr fontId="4"/>
  </si>
  <si>
    <t>例）１年を通して関与率が50%だった職員の専従者換算は0.5人となります</t>
    <phoneticPr fontId="4"/>
  </si>
  <si>
    <t>令和６年</t>
  </si>
  <si>
    <t>2月</t>
    <rPh sb="1" eb="2">
      <t>ガツ</t>
    </rPh>
    <phoneticPr fontId="4"/>
  </si>
  <si>
    <t>3月</t>
    <rPh sb="1" eb="2">
      <t>ガツ</t>
    </rPh>
    <phoneticPr fontId="2"/>
  </si>
  <si>
    <t>4月</t>
    <rPh sb="1" eb="2">
      <t>ガツ</t>
    </rPh>
    <phoneticPr fontId="2"/>
  </si>
  <si>
    <t>5月</t>
    <rPh sb="1" eb="2">
      <t>ガツ</t>
    </rPh>
    <phoneticPr fontId="2"/>
  </si>
  <si>
    <t>6月</t>
    <rPh sb="1" eb="2">
      <t>ガツ</t>
    </rPh>
    <phoneticPr fontId="2"/>
  </si>
  <si>
    <t>7月</t>
    <rPh sb="1" eb="2">
      <t>ガツ</t>
    </rPh>
    <phoneticPr fontId="2"/>
  </si>
  <si>
    <t>8月</t>
    <rPh sb="1" eb="2">
      <t>ガツ</t>
    </rPh>
    <phoneticPr fontId="2"/>
  </si>
  <si>
    <t>9月</t>
    <rPh sb="1" eb="2">
      <t>ガツ</t>
    </rPh>
    <phoneticPr fontId="2"/>
  </si>
  <si>
    <t>10月</t>
    <rPh sb="2" eb="3">
      <t>ガツ</t>
    </rPh>
    <phoneticPr fontId="2"/>
  </si>
  <si>
    <t>11月</t>
    <rPh sb="2" eb="3">
      <t>ガツ</t>
    </rPh>
    <phoneticPr fontId="4"/>
  </si>
  <si>
    <t>２月</t>
    <phoneticPr fontId="4"/>
  </si>
  <si>
    <t>３月</t>
    <phoneticPr fontId="4"/>
  </si>
  <si>
    <t>４月</t>
    <phoneticPr fontId="4"/>
  </si>
  <si>
    <t>５月</t>
    <phoneticPr fontId="4"/>
  </si>
  <si>
    <t>６月</t>
    <phoneticPr fontId="4"/>
  </si>
  <si>
    <t>７月</t>
    <phoneticPr fontId="4"/>
  </si>
  <si>
    <t>８月</t>
    <phoneticPr fontId="4"/>
  </si>
  <si>
    <t>９月</t>
    <phoneticPr fontId="4"/>
  </si>
  <si>
    <t>10月</t>
    <phoneticPr fontId="4"/>
  </si>
  <si>
    <t>12月</t>
  </si>
  <si>
    <t>計画</t>
    <rPh sb="0" eb="2">
      <t>ケイカク</t>
    </rPh>
    <phoneticPr fontId="2"/>
  </si>
  <si>
    <t>実績</t>
    <rPh sb="0" eb="2">
      <t>ジッセキ</t>
    </rPh>
    <phoneticPr fontId="2"/>
  </si>
  <si>
    <t>雇用契約(フルタイム)・両手型</t>
    <rPh sb="12" eb="14">
      <t>リョウテ</t>
    </rPh>
    <rPh sb="14" eb="15">
      <t>ガタ</t>
    </rPh>
    <phoneticPr fontId="4"/>
  </si>
  <si>
    <t>成約件数(人)</t>
    <rPh sb="0" eb="2">
      <t>セイヤク</t>
    </rPh>
    <rPh sb="2" eb="4">
      <t>ケンスウ</t>
    </rPh>
    <rPh sb="5" eb="6">
      <t>ニン</t>
    </rPh>
    <phoneticPr fontId="5"/>
  </si>
  <si>
    <t>①DX人材
【令和５年度j実績】</t>
    <phoneticPr fontId="4"/>
  </si>
  <si>
    <t>雇用契約(フルタイム)・片手型</t>
    <rPh sb="12" eb="14">
      <t>カタテ</t>
    </rPh>
    <rPh sb="14" eb="15">
      <t>ガタ</t>
    </rPh>
    <phoneticPr fontId="4"/>
  </si>
  <si>
    <t>ダミー</t>
  </si>
  <si>
    <t>１</t>
  </si>
  <si>
    <t>②大企業人材
【令和５年度実績】</t>
    <phoneticPr fontId="4"/>
  </si>
  <si>
    <t>＜成約件数に基づく補助金額＞</t>
  </si>
  <si>
    <t>F</t>
    <phoneticPr fontId="4"/>
  </si>
  <si>
    <t>G</t>
    <phoneticPr fontId="4"/>
  </si>
  <si>
    <t>H</t>
    <phoneticPr fontId="4"/>
  </si>
  <si>
    <t>I</t>
    <phoneticPr fontId="4"/>
  </si>
  <si>
    <t>J</t>
    <phoneticPr fontId="4"/>
  </si>
  <si>
    <t>K</t>
    <phoneticPr fontId="4"/>
  </si>
  <si>
    <t>L</t>
    <phoneticPr fontId="4"/>
  </si>
  <si>
    <t>M</t>
    <phoneticPr fontId="4"/>
  </si>
  <si>
    <t>N</t>
    <phoneticPr fontId="4"/>
  </si>
  <si>
    <t>O</t>
    <phoneticPr fontId="4"/>
  </si>
  <si>
    <t>P</t>
    <phoneticPr fontId="4"/>
  </si>
  <si>
    <t>Q</t>
    <phoneticPr fontId="4"/>
  </si>
  <si>
    <t>③スタートアップ人材
【令和５年度実績】</t>
    <phoneticPr fontId="4"/>
  </si>
  <si>
    <t>＜予定補助金額＞</t>
    <rPh sb="1" eb="7">
      <t>ヨテイホジョキンガク</t>
    </rPh>
    <phoneticPr fontId="2"/>
  </si>
  <si>
    <t>④その他のハイレベル人材
【令和５年度実績】</t>
    <phoneticPr fontId="4"/>
  </si>
  <si>
    <t>ハイレベル人材の合計
(①＋②＋③＋④)
【令和５年度実績】</t>
    <phoneticPr fontId="4"/>
  </si>
  <si>
    <t>労働人材
【令和５年度実績】</t>
    <phoneticPr fontId="4"/>
  </si>
  <si>
    <t>成約件数基づく補助金額(万円)</t>
    <phoneticPr fontId="4"/>
  </si>
  <si>
    <t>＜１人当たり予定補助金額＞</t>
    <rPh sb="2" eb="3">
      <t>ヒト</t>
    </rPh>
    <rPh sb="3" eb="4">
      <t>ア</t>
    </rPh>
    <rPh sb="6" eb="12">
      <t>ヨテイホジョキンガク</t>
    </rPh>
    <phoneticPr fontId="2"/>
  </si>
  <si>
    <r>
      <rPr>
        <sz val="12"/>
        <rFont val="游明朝 Demibold"/>
        <family val="1"/>
        <charset val="128"/>
      </rPr>
      <t>＜令和５年度 先導的人材マッチング事業の計画に係る基礎情報＞</t>
    </r>
  </si>
  <si>
    <t>+20万円</t>
  </si>
  <si>
    <t>※令和５年度 先導的人材マッチング事業の応募時に、想定していた平均金額を記入してください</t>
    <phoneticPr fontId="4"/>
  </si>
  <si>
    <t>①DX人材
【令和５年度計画】</t>
    <phoneticPr fontId="4"/>
  </si>
  <si>
    <t>②大企業人材
【令和５年度計画】</t>
    <phoneticPr fontId="4"/>
  </si>
  <si>
    <t>③スタートアップ人材
【令和５年度計画】</t>
    <phoneticPr fontId="4"/>
  </si>
  <si>
    <t>④その他のハイレベル人材
【令和５年度計画】</t>
    <phoneticPr fontId="4"/>
  </si>
  <si>
    <t>ハイレベル人材の合計
(①＋②＋③＋④)
【令和５年度計画】</t>
    <phoneticPr fontId="4"/>
  </si>
  <si>
    <t>労働人材
【令和５年度計画】</t>
    <phoneticPr fontId="4"/>
  </si>
  <si>
    <t>成約件数(予定)に
基づく
１人当たり補助金額(万円)</t>
  </si>
  <si>
    <t>(別紙３)</t>
    <rPh sb="1" eb="3">
      <t>ベッシ</t>
    </rPh>
    <phoneticPr fontId="4"/>
  </si>
  <si>
    <t>【参考】収支計画に係るグラフ</t>
    <rPh sb="1" eb="3">
      <t>サンコウ</t>
    </rPh>
    <rPh sb="4" eb="6">
      <t>シュウシ</t>
    </rPh>
    <rPh sb="6" eb="8">
      <t>ケイカク</t>
    </rPh>
    <rPh sb="9" eb="10">
      <t>カカ</t>
    </rPh>
    <phoneticPr fontId="4"/>
  </si>
  <si>
    <t>＜令和６年度 先導的人材マッチング事業の計画に係るグラフ＞</t>
  </si>
  <si>
    <t>※グラフは自動で作成されます。</t>
    <rPh sb="5" eb="7">
      <t>ジドウ</t>
    </rPh>
    <rPh sb="8" eb="10">
      <t>サクセイ</t>
    </rPh>
    <phoneticPr fontId="4"/>
  </si>
  <si>
    <r>
      <t>・</t>
    </r>
    <r>
      <rPr>
        <sz val="12"/>
        <color rgb="FFFF0000"/>
        <rFont val="游明朝 Demibold"/>
        <family val="1"/>
        <charset val="128"/>
      </rPr>
      <t>ハイレベル人材の合計</t>
    </r>
    <r>
      <rPr>
        <sz val="12"/>
        <color theme="1"/>
        <rFont val="游明朝 Demibold"/>
        <family val="1"/>
        <charset val="128"/>
      </rPr>
      <t>における成約件数(人)</t>
    </r>
    <rPh sb="6" eb="8">
      <t>ジンザイ</t>
    </rPh>
    <rPh sb="9" eb="11">
      <t>ゴウケイ</t>
    </rPh>
    <rPh sb="15" eb="19">
      <t>セイヤクケンスウ</t>
    </rPh>
    <rPh sb="20" eb="21">
      <t>ヒト</t>
    </rPh>
    <phoneticPr fontId="4"/>
  </si>
  <si>
    <r>
      <rPr>
        <sz val="12"/>
        <rFont val="游明朝 Demibold"/>
        <family val="1"/>
        <charset val="128"/>
      </rPr>
      <t>・</t>
    </r>
    <r>
      <rPr>
        <sz val="12"/>
        <color rgb="FFFF0000"/>
        <rFont val="游明朝 Demibold"/>
        <family val="1"/>
        <charset val="128"/>
      </rPr>
      <t>ハイレベル人材の合計</t>
    </r>
    <r>
      <rPr>
        <sz val="12"/>
        <rFont val="游明朝 Demibold"/>
        <family val="1"/>
        <charset val="128"/>
      </rPr>
      <t>における成約件数(予定)に基づく補助金額(万円)</t>
    </r>
    <rPh sb="6" eb="8">
      <t>ジンザイ</t>
    </rPh>
    <rPh sb="9" eb="11">
      <t>ゴウケイ</t>
    </rPh>
    <rPh sb="15" eb="17">
      <t>セイヤク</t>
    </rPh>
    <rPh sb="17" eb="19">
      <t>ケンスウ</t>
    </rPh>
    <rPh sb="20" eb="22">
      <t>ヨテイ</t>
    </rPh>
    <rPh sb="24" eb="25">
      <t>モト</t>
    </rPh>
    <rPh sb="27" eb="29">
      <t>ホジョ</t>
    </rPh>
    <rPh sb="29" eb="31">
      <t>キンガク</t>
    </rPh>
    <rPh sb="32" eb="34">
      <t>マンエン</t>
    </rPh>
    <phoneticPr fontId="4"/>
  </si>
  <si>
    <r>
      <t>・</t>
    </r>
    <r>
      <rPr>
        <sz val="12"/>
        <color rgb="FFFF0000"/>
        <rFont val="游明朝 Demibold"/>
        <family val="1"/>
        <charset val="128"/>
      </rPr>
      <t>ハイレベル人材の合計</t>
    </r>
    <r>
      <rPr>
        <sz val="12"/>
        <rFont val="游明朝 Demibold"/>
        <family val="1"/>
        <charset val="128"/>
      </rPr>
      <t>におけ</t>
    </r>
    <r>
      <rPr>
        <sz val="12"/>
        <color theme="1"/>
        <rFont val="游明朝 Demibold"/>
        <family val="1"/>
        <charset val="128"/>
      </rPr>
      <t>る成約件数(予定)に基づく１人当たり予定補助金額(万円)</t>
    </r>
    <rPh sb="15" eb="19">
      <t>セイヤクケンスウ</t>
    </rPh>
    <rPh sb="20" eb="22">
      <t>ヨテイ</t>
    </rPh>
    <rPh sb="24" eb="25">
      <t>モト</t>
    </rPh>
    <rPh sb="28" eb="29">
      <t>ヒト</t>
    </rPh>
    <rPh sb="29" eb="30">
      <t>ア</t>
    </rPh>
    <rPh sb="32" eb="38">
      <t>ヨテイホジョキンガク</t>
    </rPh>
    <rPh sb="39" eb="41">
      <t>マンエン</t>
    </rPh>
    <phoneticPr fontId="4"/>
  </si>
  <si>
    <r>
      <rPr>
        <sz val="12"/>
        <color rgb="FFD0CECE"/>
        <rFont val="游明朝 Demibold"/>
        <family val="1"/>
        <charset val="128"/>
      </rPr>
      <t>■</t>
    </r>
    <r>
      <rPr>
        <sz val="12"/>
        <color rgb="FF000000"/>
        <rFont val="游明朝 Demibold"/>
        <family val="1"/>
        <charset val="128"/>
      </rPr>
      <t>：令和</t>
    </r>
    <r>
      <rPr>
        <sz val="12"/>
        <rFont val="游明朝 Demibold"/>
        <family val="1"/>
        <charset val="128"/>
      </rPr>
      <t>６年度の</t>
    </r>
    <r>
      <rPr>
        <sz val="12"/>
        <color rgb="FF000000"/>
        <rFont val="游明朝 Demibold"/>
        <family val="1"/>
        <charset val="128"/>
      </rPr>
      <t xml:space="preserve">計画(雇用契約(フルタイム))・両手型　
</t>
    </r>
    <r>
      <rPr>
        <sz val="12"/>
        <color rgb="FFAEAAAA"/>
        <rFont val="游明朝 Demibold"/>
        <family val="1"/>
        <charset val="128"/>
      </rPr>
      <t>■</t>
    </r>
    <r>
      <rPr>
        <sz val="12"/>
        <color rgb="FF000000"/>
        <rFont val="游明朝 Demibold"/>
        <family val="1"/>
        <charset val="128"/>
      </rPr>
      <t>：</t>
    </r>
    <r>
      <rPr>
        <sz val="12"/>
        <rFont val="游明朝 Demibold"/>
        <family val="1"/>
        <charset val="128"/>
      </rPr>
      <t>令和６年度の</t>
    </r>
    <r>
      <rPr>
        <sz val="12"/>
        <color rgb="FF000000"/>
        <rFont val="游明朝 Demibold"/>
        <family val="1"/>
        <charset val="128"/>
      </rPr>
      <t xml:space="preserve">計画(雇用契約(フルタイム))・片手型　
</t>
    </r>
    <r>
      <rPr>
        <sz val="12"/>
        <color rgb="FF757171"/>
        <rFont val="游明朝 Demibold"/>
        <family val="1"/>
        <charset val="128"/>
      </rPr>
      <t>■</t>
    </r>
    <r>
      <rPr>
        <sz val="12"/>
        <color rgb="FF000000"/>
        <rFont val="游明朝 Demibold"/>
        <family val="1"/>
        <charset val="128"/>
      </rPr>
      <t>：令</t>
    </r>
    <r>
      <rPr>
        <sz val="12"/>
        <rFont val="游明朝 Demibold"/>
        <family val="1"/>
        <charset val="128"/>
      </rPr>
      <t>和６年度</t>
    </r>
    <r>
      <rPr>
        <sz val="12"/>
        <color rgb="FF000000"/>
        <rFont val="游明朝 Demibold"/>
        <family val="1"/>
        <charset val="128"/>
      </rPr>
      <t>の計画(雇用契約(フルタイム)以外)　　　</t>
    </r>
    <phoneticPr fontId="4"/>
  </si>
  <si>
    <r>
      <t>・</t>
    </r>
    <r>
      <rPr>
        <sz val="12"/>
        <color rgb="FFFF0000"/>
        <rFont val="游明朝 Demibold"/>
        <family val="1"/>
        <charset val="128"/>
      </rPr>
      <t>DX人材</t>
    </r>
    <r>
      <rPr>
        <sz val="12"/>
        <color theme="1"/>
        <rFont val="游明朝 Demibold"/>
        <family val="1"/>
        <charset val="128"/>
      </rPr>
      <t>における成約件数(人)</t>
    </r>
    <rPh sb="3" eb="5">
      <t>ジンザイ</t>
    </rPh>
    <rPh sb="9" eb="13">
      <t>セイヤクケンスウ</t>
    </rPh>
    <rPh sb="14" eb="15">
      <t>ヒト</t>
    </rPh>
    <phoneticPr fontId="4"/>
  </si>
  <si>
    <r>
      <t>・</t>
    </r>
    <r>
      <rPr>
        <sz val="12"/>
        <color rgb="FFFF0000"/>
        <rFont val="游明朝 Demibold"/>
        <family val="1"/>
        <charset val="128"/>
      </rPr>
      <t>DX人材</t>
    </r>
    <r>
      <rPr>
        <sz val="12"/>
        <color theme="1"/>
        <rFont val="游明朝 Demibold"/>
        <family val="1"/>
        <charset val="128"/>
      </rPr>
      <t>における成約件数(予定)に基づく補助金額(万円)</t>
    </r>
    <rPh sb="3" eb="5">
      <t>ジンザイ</t>
    </rPh>
    <rPh sb="9" eb="11">
      <t>セイヤク</t>
    </rPh>
    <rPh sb="11" eb="13">
      <t>ケンスウ</t>
    </rPh>
    <rPh sb="14" eb="16">
      <t>ヨテイ</t>
    </rPh>
    <rPh sb="18" eb="19">
      <t>モト</t>
    </rPh>
    <rPh sb="21" eb="23">
      <t>ホジョ</t>
    </rPh>
    <rPh sb="23" eb="25">
      <t>キンガク</t>
    </rPh>
    <rPh sb="26" eb="28">
      <t>マンエン</t>
    </rPh>
    <phoneticPr fontId="4"/>
  </si>
  <si>
    <r>
      <t>・</t>
    </r>
    <r>
      <rPr>
        <sz val="12"/>
        <color rgb="FFFF0000"/>
        <rFont val="游明朝 Demibold"/>
        <family val="1"/>
        <charset val="128"/>
      </rPr>
      <t>DX人材</t>
    </r>
    <r>
      <rPr>
        <sz val="12"/>
        <color theme="1"/>
        <rFont val="游明朝 Demibold"/>
        <family val="1"/>
        <charset val="128"/>
      </rPr>
      <t>における成約件数(予定)に基づく１人当たり予定補助金額(万円)</t>
    </r>
    <rPh sb="3" eb="5">
      <t>ジンザイ</t>
    </rPh>
    <rPh sb="9" eb="13">
      <t>セイヤクケンスウ</t>
    </rPh>
    <rPh sb="14" eb="16">
      <t>ヨテイ</t>
    </rPh>
    <rPh sb="18" eb="19">
      <t>モト</t>
    </rPh>
    <rPh sb="22" eb="23">
      <t>ヒト</t>
    </rPh>
    <rPh sb="23" eb="24">
      <t>ア</t>
    </rPh>
    <rPh sb="26" eb="32">
      <t>ヨテイホジョキンガク</t>
    </rPh>
    <rPh sb="33" eb="35">
      <t>マンエン</t>
    </rPh>
    <phoneticPr fontId="4"/>
  </si>
  <si>
    <r>
      <t>・</t>
    </r>
    <r>
      <rPr>
        <sz val="12"/>
        <color rgb="FFFF0000"/>
        <rFont val="游明朝 Demibold"/>
        <family val="1"/>
        <charset val="128"/>
      </rPr>
      <t>大企業人材</t>
    </r>
    <r>
      <rPr>
        <sz val="12"/>
        <color theme="1"/>
        <rFont val="游明朝 Demibold"/>
        <family val="1"/>
        <charset val="128"/>
      </rPr>
      <t>における成約件数(人)</t>
    </r>
    <rPh sb="1" eb="4">
      <t>ダイキギョウ</t>
    </rPh>
    <rPh sb="4" eb="6">
      <t>ジンザイ</t>
    </rPh>
    <rPh sb="10" eb="14">
      <t>セイヤクケンスウ</t>
    </rPh>
    <rPh sb="15" eb="16">
      <t>ヒト</t>
    </rPh>
    <phoneticPr fontId="4"/>
  </si>
  <si>
    <r>
      <t>・</t>
    </r>
    <r>
      <rPr>
        <sz val="12"/>
        <color rgb="FFFF0000"/>
        <rFont val="游明朝 Demibold"/>
        <family val="1"/>
        <charset val="128"/>
      </rPr>
      <t>大企業人材</t>
    </r>
    <r>
      <rPr>
        <sz val="12"/>
        <color theme="1"/>
        <rFont val="游明朝 Demibold"/>
        <family val="1"/>
        <charset val="128"/>
      </rPr>
      <t>における成約件数(予定)に基づく補助金額(万円)</t>
    </r>
    <rPh sb="1" eb="4">
      <t>ダイキギョウ</t>
    </rPh>
    <rPh sb="4" eb="6">
      <t>ジンザイ</t>
    </rPh>
    <rPh sb="10" eb="12">
      <t>セイヤク</t>
    </rPh>
    <rPh sb="12" eb="14">
      <t>ケンスウ</t>
    </rPh>
    <rPh sb="15" eb="17">
      <t>ヨテイ</t>
    </rPh>
    <rPh sb="19" eb="20">
      <t>モト</t>
    </rPh>
    <rPh sb="22" eb="24">
      <t>ホジョ</t>
    </rPh>
    <rPh sb="24" eb="26">
      <t>キンガク</t>
    </rPh>
    <rPh sb="27" eb="29">
      <t>マンエン</t>
    </rPh>
    <phoneticPr fontId="4"/>
  </si>
  <si>
    <r>
      <t>・</t>
    </r>
    <r>
      <rPr>
        <sz val="12"/>
        <color rgb="FFFF0000"/>
        <rFont val="游明朝 Demibold"/>
        <family val="1"/>
        <charset val="128"/>
      </rPr>
      <t>大企業人材</t>
    </r>
    <r>
      <rPr>
        <sz val="12"/>
        <color theme="1"/>
        <rFont val="游明朝 Demibold"/>
        <family val="1"/>
        <charset val="128"/>
      </rPr>
      <t>における成約件数(予定)に基づく１人当たり予定補助金額(万円)</t>
    </r>
    <rPh sb="1" eb="2">
      <t>ダイ</t>
    </rPh>
    <rPh sb="2" eb="4">
      <t>キギョウ</t>
    </rPh>
    <rPh sb="4" eb="6">
      <t>ジンザイ</t>
    </rPh>
    <rPh sb="10" eb="14">
      <t>セイヤクケンスウ</t>
    </rPh>
    <rPh sb="15" eb="17">
      <t>ヨテイ</t>
    </rPh>
    <rPh sb="19" eb="20">
      <t>モト</t>
    </rPh>
    <rPh sb="23" eb="24">
      <t>ヒト</t>
    </rPh>
    <rPh sb="24" eb="25">
      <t>ア</t>
    </rPh>
    <rPh sb="27" eb="33">
      <t>ヨテイホジョキンガク</t>
    </rPh>
    <rPh sb="34" eb="36">
      <t>マンエン</t>
    </rPh>
    <phoneticPr fontId="4"/>
  </si>
  <si>
    <r>
      <t>・</t>
    </r>
    <r>
      <rPr>
        <sz val="12"/>
        <color rgb="FFFF0000"/>
        <rFont val="游明朝 Demibold"/>
        <family val="1"/>
        <charset val="128"/>
      </rPr>
      <t>スタートアップ人材</t>
    </r>
    <r>
      <rPr>
        <sz val="12"/>
        <color theme="1"/>
        <rFont val="游明朝 Demibold"/>
        <family val="1"/>
        <charset val="128"/>
      </rPr>
      <t>における成約件数(人)</t>
    </r>
    <rPh sb="8" eb="10">
      <t>ジンザイ</t>
    </rPh>
    <rPh sb="14" eb="18">
      <t>セイヤクケンスウ</t>
    </rPh>
    <rPh sb="19" eb="20">
      <t>ヒト</t>
    </rPh>
    <phoneticPr fontId="4"/>
  </si>
  <si>
    <r>
      <t>・</t>
    </r>
    <r>
      <rPr>
        <sz val="12"/>
        <color rgb="FFFF0000"/>
        <rFont val="游明朝 Demibold"/>
        <family val="1"/>
        <charset val="128"/>
      </rPr>
      <t>スタートアップ人材</t>
    </r>
    <r>
      <rPr>
        <sz val="12"/>
        <color theme="1"/>
        <rFont val="游明朝 Demibold"/>
        <family val="1"/>
        <charset val="128"/>
      </rPr>
      <t>における成約件数(予定)に基づく補助金額(万円)</t>
    </r>
    <rPh sb="8" eb="10">
      <t>ジンザイ</t>
    </rPh>
    <rPh sb="14" eb="16">
      <t>セイヤク</t>
    </rPh>
    <rPh sb="16" eb="18">
      <t>ケンスウ</t>
    </rPh>
    <rPh sb="19" eb="21">
      <t>ヨテイ</t>
    </rPh>
    <rPh sb="23" eb="24">
      <t>モト</t>
    </rPh>
    <rPh sb="26" eb="28">
      <t>ホジョ</t>
    </rPh>
    <rPh sb="28" eb="30">
      <t>キンガク</t>
    </rPh>
    <rPh sb="31" eb="33">
      <t>マンエン</t>
    </rPh>
    <phoneticPr fontId="4"/>
  </si>
  <si>
    <r>
      <rPr>
        <sz val="12"/>
        <color rgb="FFFF0000"/>
        <rFont val="游明朝 Demibold"/>
        <family val="1"/>
        <charset val="128"/>
      </rPr>
      <t>・スタートアップ人材</t>
    </r>
    <r>
      <rPr>
        <sz val="12"/>
        <color theme="1"/>
        <rFont val="游明朝 Demibold"/>
        <family val="1"/>
        <charset val="128"/>
      </rPr>
      <t>における成約件数(予定)に基づく１人当たり予定補助金額(万円)</t>
    </r>
    <rPh sb="8" eb="10">
      <t>ジンザイ</t>
    </rPh>
    <rPh sb="14" eb="18">
      <t>セイヤクケンスウ</t>
    </rPh>
    <rPh sb="19" eb="21">
      <t>ヨテイ</t>
    </rPh>
    <rPh sb="23" eb="24">
      <t>モト</t>
    </rPh>
    <rPh sb="27" eb="28">
      <t>ヒト</t>
    </rPh>
    <rPh sb="28" eb="29">
      <t>ア</t>
    </rPh>
    <rPh sb="31" eb="37">
      <t>ヨテイホジョキンガク</t>
    </rPh>
    <rPh sb="38" eb="40">
      <t>マンエン</t>
    </rPh>
    <phoneticPr fontId="4"/>
  </si>
  <si>
    <r>
      <t>・</t>
    </r>
    <r>
      <rPr>
        <sz val="12"/>
        <color rgb="FFFF0000"/>
        <rFont val="游明朝 Demibold"/>
        <family val="1"/>
        <charset val="128"/>
      </rPr>
      <t>その他のハイレベル人材</t>
    </r>
    <r>
      <rPr>
        <sz val="12"/>
        <color theme="1"/>
        <rFont val="游明朝 Demibold"/>
        <family val="1"/>
        <charset val="128"/>
      </rPr>
      <t>における成約件数(人)</t>
    </r>
    <rPh sb="10" eb="12">
      <t>ジンザイ</t>
    </rPh>
    <rPh sb="16" eb="20">
      <t>セイヤクケンスウ</t>
    </rPh>
    <rPh sb="21" eb="22">
      <t>ヒト</t>
    </rPh>
    <phoneticPr fontId="4"/>
  </si>
  <si>
    <r>
      <t>・</t>
    </r>
    <r>
      <rPr>
        <sz val="12"/>
        <color rgb="FFFF0000"/>
        <rFont val="游明朝 Demibold"/>
        <family val="1"/>
        <charset val="128"/>
      </rPr>
      <t>その他のハイレベル人材</t>
    </r>
    <r>
      <rPr>
        <sz val="12"/>
        <color theme="1"/>
        <rFont val="游明朝 Demibold"/>
        <family val="1"/>
        <charset val="128"/>
      </rPr>
      <t>における成約件数(予定)に基づく補助金額(万円)</t>
    </r>
    <rPh sb="10" eb="12">
      <t>ジンザイ</t>
    </rPh>
    <rPh sb="16" eb="18">
      <t>セイヤク</t>
    </rPh>
    <rPh sb="18" eb="20">
      <t>ケンスウ</t>
    </rPh>
    <rPh sb="21" eb="23">
      <t>ヨテイ</t>
    </rPh>
    <rPh sb="25" eb="26">
      <t>モト</t>
    </rPh>
    <rPh sb="28" eb="30">
      <t>ホジョ</t>
    </rPh>
    <rPh sb="30" eb="32">
      <t>キンガク</t>
    </rPh>
    <rPh sb="33" eb="35">
      <t>マンエン</t>
    </rPh>
    <phoneticPr fontId="4"/>
  </si>
  <si>
    <r>
      <t>・</t>
    </r>
    <r>
      <rPr>
        <sz val="12"/>
        <color rgb="FFFF0000"/>
        <rFont val="游明朝 Demibold"/>
        <family val="1"/>
        <charset val="128"/>
      </rPr>
      <t>その他のハイレベル人材</t>
    </r>
    <r>
      <rPr>
        <sz val="12"/>
        <color theme="1"/>
        <rFont val="游明朝 Demibold"/>
        <family val="1"/>
        <charset val="128"/>
      </rPr>
      <t>における成約件数(予定)に基づく１人当たり予定補助金額(万円)</t>
    </r>
    <rPh sb="10" eb="12">
      <t>ジンザイ</t>
    </rPh>
    <rPh sb="16" eb="20">
      <t>セイヤクケンスウ</t>
    </rPh>
    <rPh sb="21" eb="23">
      <t>ヨテイ</t>
    </rPh>
    <rPh sb="25" eb="26">
      <t>モト</t>
    </rPh>
    <rPh sb="29" eb="30">
      <t>ヒト</t>
    </rPh>
    <rPh sb="30" eb="31">
      <t>ア</t>
    </rPh>
    <rPh sb="33" eb="39">
      <t>ヨテイホジョキンガク</t>
    </rPh>
    <rPh sb="40" eb="42">
      <t>マンエン</t>
    </rPh>
    <phoneticPr fontId="4"/>
  </si>
  <si>
    <t>＜令和５年度 先導的人材マッチング事業の計画と実績に係るグラフ＞</t>
    <phoneticPr fontId="4"/>
  </si>
  <si>
    <t>・成約件数(人)</t>
    <rPh sb="1" eb="3">
      <t>セイヤク</t>
    </rPh>
    <rPh sb="3" eb="5">
      <t>ケンスウ</t>
    </rPh>
    <rPh sb="6" eb="7">
      <t>ヒト</t>
    </rPh>
    <phoneticPr fontId="4"/>
  </si>
  <si>
    <t>・成約件数に基づく補助金額(万円)</t>
    <rPh sb="1" eb="3">
      <t>セイヤク</t>
    </rPh>
    <rPh sb="3" eb="5">
      <t>ケンスウ</t>
    </rPh>
    <rPh sb="6" eb="7">
      <t>モト</t>
    </rPh>
    <rPh sb="9" eb="11">
      <t>ホジョ</t>
    </rPh>
    <rPh sb="11" eb="13">
      <t>キンガク</t>
    </rPh>
    <rPh sb="14" eb="16">
      <t>マンエン</t>
    </rPh>
    <phoneticPr fontId="4"/>
  </si>
  <si>
    <t>・成約件数に基づく１人当たり予定補助金額(万円)</t>
    <rPh sb="1" eb="5">
      <t>セイヤクケンスウ</t>
    </rPh>
    <rPh sb="6" eb="7">
      <t>モト</t>
    </rPh>
    <rPh sb="10" eb="11">
      <t>ヒト</t>
    </rPh>
    <rPh sb="11" eb="12">
      <t>ア</t>
    </rPh>
    <rPh sb="14" eb="20">
      <t>ヨテイホジョキンガク</t>
    </rPh>
    <rPh sb="21" eb="23">
      <t>マンエン</t>
    </rPh>
    <phoneticPr fontId="4"/>
  </si>
  <si>
    <r>
      <rPr>
        <sz val="12"/>
        <color rgb="FFD0CECE"/>
        <rFont val="游明朝 Demibold"/>
        <family val="1"/>
        <charset val="128"/>
      </rPr>
      <t>■</t>
    </r>
    <r>
      <rPr>
        <sz val="12"/>
        <color rgb="FF000000"/>
        <rFont val="游明朝 Demibold"/>
        <family val="1"/>
        <charset val="128"/>
      </rPr>
      <t>：令和５年度の計画(雇用契約(フルタイム))・両手型　</t>
    </r>
    <r>
      <rPr>
        <sz val="12"/>
        <color rgb="FFAEAAAA"/>
        <rFont val="游明朝 Demibold"/>
        <family val="1"/>
        <charset val="128"/>
      </rPr>
      <t>■</t>
    </r>
    <r>
      <rPr>
        <sz val="12"/>
        <color rgb="FF000000"/>
        <rFont val="游明朝 Demibold"/>
        <family val="1"/>
        <charset val="128"/>
      </rPr>
      <t xml:space="preserve">：令和５年度の計画(雇用契約(フルタイム))・片手型　
</t>
    </r>
    <r>
      <rPr>
        <sz val="12"/>
        <color rgb="FF757171"/>
        <rFont val="游明朝 Demibold"/>
        <family val="1"/>
        <charset val="128"/>
      </rPr>
      <t>■</t>
    </r>
    <r>
      <rPr>
        <sz val="12"/>
        <color rgb="FF000000"/>
        <rFont val="游明朝 Demibold"/>
        <family val="1"/>
        <charset val="128"/>
      </rPr>
      <t>：令和５年度の計画(雇用契約(フルタイム)以外)　　　</t>
    </r>
    <r>
      <rPr>
        <sz val="12"/>
        <color theme="8" tint="0.59999389629810485"/>
        <rFont val="游明朝 Demibold"/>
        <family val="1"/>
        <charset val="128"/>
      </rPr>
      <t>■</t>
    </r>
    <r>
      <rPr>
        <sz val="12"/>
        <color rgb="FF000000"/>
        <rFont val="游明朝 Demibold"/>
        <family val="1"/>
        <charset val="128"/>
      </rPr>
      <t xml:space="preserve">：令和５年度の実績(雇用契約(フルタイム))・両手型
</t>
    </r>
    <r>
      <rPr>
        <sz val="12"/>
        <color theme="8" tint="-0.249977111117893"/>
        <rFont val="游明朝 Demibold"/>
        <family val="1"/>
        <charset val="128"/>
      </rPr>
      <t>■</t>
    </r>
    <r>
      <rPr>
        <sz val="12"/>
        <color rgb="FF000000"/>
        <rFont val="游明朝 Demibold"/>
        <family val="1"/>
        <charset val="128"/>
      </rPr>
      <t>：令和５年度の実績(雇用契約(フルタイム))・片手型　　　</t>
    </r>
    <r>
      <rPr>
        <sz val="12"/>
        <color theme="5" tint="-0.249977111117893"/>
        <rFont val="游明朝 Demibold"/>
        <family val="1"/>
        <charset val="128"/>
      </rPr>
      <t>■</t>
    </r>
    <r>
      <rPr>
        <sz val="12"/>
        <color rgb="FF000000"/>
        <rFont val="游明朝 Demibold"/>
        <family val="1"/>
        <charset val="128"/>
      </rPr>
      <t>：令和５年度の実績(雇用契約(フルタイム)以外)　</t>
    </r>
    <rPh sb="93" eb="95">
      <t>ジッセキ</t>
    </rPh>
    <rPh sb="121" eb="123">
      <t>ジッセキ</t>
    </rPh>
    <rPh sb="151" eb="153">
      <t>ジッセキ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</si>
</sst>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quot;社&quot;"/>
    <numFmt numFmtId="177" formatCode="#,##0&quot;人&quot;"/>
    <numFmt numFmtId="178" formatCode="#,##0&quot;万&quot;&quot;円&quot;"/>
    <numFmt numFmtId="179" formatCode="0.0"/>
    <numFmt numFmtId="180" formatCode="0_);[Red]\(0\)"/>
    <numFmt numFmtId="181" formatCode="0.0_);[Red]\(0.0\)"/>
    <numFmt numFmtId="182" formatCode="#,##0_);[Red]\(#,##0\)"/>
  </numFmts>
  <fonts count="48"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scheme val="minor"/>
    </font>
    <font>
      <sz val="14"/>
      <color theme="1"/>
      <name val="游明朝 Demibold"/>
      <family val="1"/>
      <charset val="128"/>
    </font>
    <font>
      <sz val="6"/>
      <name val="游ゴシック"/>
      <family val="2"/>
      <charset val="128"/>
      <scheme val="minor"/>
    </font>
    <font>
      <sz val="6"/>
      <name val="ＭＳ Ｐゴシック"/>
      <family val="3"/>
      <charset val="128"/>
    </font>
    <font>
      <sz val="11"/>
      <color theme="1"/>
      <name val="游明朝 Demibold"/>
      <family val="1"/>
      <charset val="128"/>
    </font>
    <font>
      <b/>
      <sz val="12"/>
      <color theme="1"/>
      <name val="游明朝 Demibold"/>
      <family val="1"/>
      <charset val="128"/>
    </font>
    <font>
      <sz val="12"/>
      <color theme="1"/>
      <name val="游明朝 Demibold"/>
      <family val="1"/>
      <charset val="128"/>
    </font>
    <font>
      <sz val="6"/>
      <name val="游ゴシック"/>
      <family val="3"/>
      <charset val="128"/>
    </font>
    <font>
      <sz val="11"/>
      <color theme="1"/>
      <name val="游ゴシック"/>
      <family val="3"/>
      <charset val="128"/>
    </font>
    <font>
      <sz val="11"/>
      <color rgb="FFC00000"/>
      <name val="游明朝 Demibold"/>
      <family val="1"/>
      <charset val="128"/>
    </font>
    <font>
      <b/>
      <sz val="10"/>
      <color theme="1"/>
      <name val="游明朝 Demibold"/>
      <family val="1"/>
      <charset val="128"/>
    </font>
    <font>
      <sz val="10"/>
      <color theme="1"/>
      <name val="游明朝 Demibold"/>
      <family val="1"/>
      <charset val="128"/>
    </font>
    <font>
      <sz val="12"/>
      <color theme="0"/>
      <name val="游明朝 Demibold"/>
      <family val="1"/>
      <charset val="128"/>
    </font>
    <font>
      <b/>
      <sz val="12"/>
      <color theme="0"/>
      <name val="游明朝 Demibold"/>
      <family val="1"/>
      <charset val="128"/>
    </font>
    <font>
      <sz val="12"/>
      <name val="游明朝 Demibold"/>
      <family val="1"/>
      <charset val="128"/>
    </font>
    <font>
      <sz val="12"/>
      <color rgb="FFC00000"/>
      <name val="游明朝 Demibold"/>
      <family val="1"/>
      <charset val="128"/>
    </font>
    <font>
      <sz val="11"/>
      <color theme="0" tint="-0.34998626667073579"/>
      <name val="游明朝 Demibold"/>
      <family val="1"/>
      <charset val="128"/>
    </font>
    <font>
      <b/>
      <sz val="12"/>
      <color rgb="FFFF0000"/>
      <name val="游明朝 Demibold"/>
      <family val="1"/>
      <charset val="128"/>
    </font>
    <font>
      <sz val="12"/>
      <color rgb="FFFF0000"/>
      <name val="游明朝 Demibold"/>
      <family val="1"/>
      <charset val="128"/>
    </font>
    <font>
      <b/>
      <sz val="11"/>
      <color theme="0"/>
      <name val="游明朝 Demibold"/>
      <family val="1"/>
      <charset val="128"/>
    </font>
    <font>
      <b/>
      <u/>
      <sz val="14"/>
      <color rgb="FFFF0000"/>
      <name val="游明朝 Demibold"/>
      <family val="1"/>
      <charset val="128"/>
    </font>
    <font>
      <sz val="10.5"/>
      <color theme="1"/>
      <name val="游明朝 Demibold"/>
      <family val="1"/>
      <charset val="128"/>
    </font>
    <font>
      <sz val="11"/>
      <name val="游明朝 Demibold"/>
      <family val="1"/>
      <charset val="128"/>
    </font>
    <font>
      <sz val="12"/>
      <color rgb="FF000000"/>
      <name val="游明朝 Demibold"/>
      <family val="1"/>
      <charset val="128"/>
    </font>
    <font>
      <sz val="12"/>
      <color rgb="FFD0CECE"/>
      <name val="游明朝 Demibold"/>
      <family val="1"/>
      <charset val="128"/>
    </font>
    <font>
      <sz val="12"/>
      <color rgb="FFAEAAAA"/>
      <name val="游明朝 Demibold"/>
      <family val="1"/>
      <charset val="128"/>
    </font>
    <font>
      <sz val="12"/>
      <color rgb="FF757171"/>
      <name val="游明朝 Demibold"/>
      <family val="1"/>
      <charset val="128"/>
    </font>
    <font>
      <sz val="12"/>
      <color theme="1"/>
      <name val="游明朝 Demibold"/>
      <family val="1"/>
    </font>
    <font>
      <sz val="11"/>
      <color theme="0"/>
      <name val="游明朝 Demibold"/>
      <family val="1"/>
      <charset val="128"/>
    </font>
    <font>
      <sz val="11"/>
      <color theme="1"/>
      <name val="游明朝 Demibold"/>
      <family val="1"/>
    </font>
    <font>
      <b/>
      <sz val="12"/>
      <color theme="1"/>
      <name val="游明朝 Demibold"/>
      <family val="1"/>
    </font>
    <font>
      <sz val="10.5"/>
      <color theme="1"/>
      <name val="游明朝 Demibold"/>
      <family val="1"/>
    </font>
    <font>
      <sz val="12"/>
      <color theme="0"/>
      <name val="游明朝 Demibold"/>
      <family val="1"/>
    </font>
    <font>
      <sz val="12"/>
      <color rgb="FFFF0000"/>
      <name val="游明朝 Demibold"/>
      <family val="1"/>
    </font>
    <font>
      <sz val="11"/>
      <color theme="0" tint="-0.34998626667073579"/>
      <name val="游明朝 Demibold"/>
      <family val="1"/>
    </font>
    <font>
      <sz val="11"/>
      <color theme="2"/>
      <name val="游明朝 Demibold"/>
      <family val="1"/>
      <charset val="128"/>
    </font>
    <font>
      <sz val="11"/>
      <color theme="2"/>
      <name val="游明朝 Demibold"/>
      <family val="1"/>
    </font>
    <font>
      <sz val="11"/>
      <color rgb="FF000000"/>
      <name val="游明朝 Demibold"/>
      <family val="1"/>
      <charset val="128"/>
    </font>
    <font>
      <sz val="12"/>
      <color theme="5" tint="-0.249977111117893"/>
      <name val="游明朝 Demibold"/>
      <family val="1"/>
      <charset val="128"/>
    </font>
    <font>
      <sz val="12"/>
      <color theme="8" tint="-0.249977111117893"/>
      <name val="游明朝 Demibold"/>
      <family val="1"/>
      <charset val="128"/>
    </font>
    <font>
      <sz val="11"/>
      <color rgb="FFFF0000"/>
      <name val="游明朝 Demibold"/>
      <family val="1"/>
    </font>
    <font>
      <sz val="12"/>
      <color theme="8" tint="0.59999389629810485"/>
      <name val="游明朝 Demibold"/>
      <family val="1"/>
      <charset val="128"/>
    </font>
    <font>
      <sz val="12"/>
      <name val="游明朝 Demibold"/>
      <family val="1"/>
    </font>
    <font>
      <sz val="11"/>
      <color rgb="FFA6A6A6"/>
      <name val="游明朝 Demibold"/>
      <family val="1"/>
      <charset val="128"/>
    </font>
    <font>
      <b/>
      <sz val="10"/>
      <name val="游明朝 Demibold"/>
      <family val="1"/>
      <charset val="128"/>
    </font>
    <font>
      <sz val="10"/>
      <name val="游明朝 Demibold"/>
      <family val="1"/>
      <charset val="128"/>
    </font>
  </fonts>
  <fills count="10">
    <fill>
      <patternFill patternType="none"/>
    </fill>
    <fill>
      <patternFill patternType="gray125"/>
    </fill>
    <fill>
      <patternFill patternType="solid">
        <fgColor theme="7" tint="0.79998168889431442"/>
        <bgColor indexed="64"/>
      </patternFill>
    </fill>
    <fill>
      <patternFill patternType="solid">
        <fgColor theme="0"/>
        <bgColor indexed="64"/>
      </patternFill>
    </fill>
    <fill>
      <patternFill patternType="solid">
        <fgColor theme="1" tint="0.499984740745262"/>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theme="0" tint="-0.14996795556505021"/>
        <bgColor indexed="64"/>
      </patternFill>
    </fill>
    <fill>
      <patternFill patternType="solid">
        <fgColor theme="0" tint="-0.34998626667073579"/>
        <bgColor indexed="64"/>
      </patternFill>
    </fill>
  </fills>
  <borders count="160">
    <border>
      <left/>
      <right/>
      <top/>
      <bottom/>
      <diagonal/>
    </border>
    <border>
      <left style="medium">
        <color rgb="FFC00000"/>
      </left>
      <right style="medium">
        <color rgb="FFC00000"/>
      </right>
      <top style="medium">
        <color rgb="FFC00000"/>
      </top>
      <bottom style="medium">
        <color rgb="FFC00000"/>
      </bottom>
      <diagonal/>
    </border>
    <border>
      <left style="medium">
        <color rgb="FFC00000"/>
      </left>
      <right/>
      <top style="medium">
        <color rgb="FFC00000"/>
      </top>
      <bottom style="medium">
        <color rgb="FFC00000"/>
      </bottom>
      <diagonal/>
    </border>
    <border>
      <left/>
      <right style="medium">
        <color rgb="FFC00000"/>
      </right>
      <top style="medium">
        <color rgb="FFC00000"/>
      </top>
      <bottom style="medium">
        <color rgb="FFC00000"/>
      </bottom>
      <diagonal/>
    </border>
    <border>
      <left style="medium">
        <color rgb="FFC00000"/>
      </left>
      <right/>
      <top/>
      <bottom style="medium">
        <color rgb="FFC00000"/>
      </bottom>
      <diagonal/>
    </border>
    <border>
      <left/>
      <right style="medium">
        <color rgb="FFC00000"/>
      </right>
      <top/>
      <bottom style="medium">
        <color rgb="FFC00000"/>
      </bottom>
      <diagonal/>
    </border>
    <border>
      <left style="thin">
        <color theme="1"/>
      </left>
      <right style="thin">
        <color theme="1"/>
      </right>
      <top style="thin">
        <color theme="1"/>
      </top>
      <bottom style="thin">
        <color theme="1"/>
      </bottom>
      <diagonal/>
    </border>
    <border>
      <left style="thin">
        <color theme="1"/>
      </left>
      <right style="medium">
        <color theme="1"/>
      </right>
      <top style="thin">
        <color theme="1"/>
      </top>
      <bottom style="thin">
        <color theme="1"/>
      </bottom>
      <diagonal/>
    </border>
    <border>
      <left style="medium">
        <color theme="1"/>
      </left>
      <right/>
      <top style="medium">
        <color theme="1"/>
      </top>
      <bottom style="thin">
        <color theme="1"/>
      </bottom>
      <diagonal/>
    </border>
    <border>
      <left/>
      <right/>
      <top style="medium">
        <color theme="1"/>
      </top>
      <bottom style="thin">
        <color theme="1"/>
      </bottom>
      <diagonal/>
    </border>
    <border>
      <left/>
      <right style="thin">
        <color theme="1"/>
      </right>
      <top style="medium">
        <color theme="1"/>
      </top>
      <bottom style="thin">
        <color theme="1"/>
      </bottom>
      <diagonal/>
    </border>
    <border>
      <left style="medium">
        <color theme="1"/>
      </left>
      <right style="thin">
        <color theme="1"/>
      </right>
      <top style="thin">
        <color theme="1"/>
      </top>
      <bottom/>
      <diagonal/>
    </border>
    <border>
      <left style="thin">
        <color theme="1"/>
      </left>
      <right style="thin">
        <color theme="1"/>
      </right>
      <top style="thin">
        <color theme="1"/>
      </top>
      <bottom/>
      <diagonal/>
    </border>
    <border>
      <left style="medium">
        <color theme="1"/>
      </left>
      <right style="thin">
        <color theme="1"/>
      </right>
      <top/>
      <bottom/>
      <diagonal/>
    </border>
    <border>
      <left style="thin">
        <color theme="1"/>
      </left>
      <right style="thin">
        <color theme="1"/>
      </right>
      <top/>
      <bottom/>
      <diagonal/>
    </border>
    <border>
      <left style="thin">
        <color theme="1"/>
      </left>
      <right style="thin">
        <color theme="1"/>
      </right>
      <top/>
      <bottom style="thin">
        <color theme="1"/>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right style="thin">
        <color theme="1"/>
      </right>
      <top/>
      <bottom/>
      <diagonal/>
    </border>
    <border>
      <left/>
      <right style="thin">
        <color theme="1"/>
      </right>
      <top/>
      <bottom style="thin">
        <color theme="1"/>
      </bottom>
      <diagonal/>
    </border>
    <border>
      <left/>
      <right style="thin">
        <color theme="1"/>
      </right>
      <top style="thin">
        <color theme="1"/>
      </top>
      <bottom/>
      <diagonal/>
    </border>
    <border>
      <left/>
      <right/>
      <top style="thin">
        <color theme="1"/>
      </top>
      <bottom style="thin">
        <color theme="1"/>
      </bottom>
      <diagonal/>
    </border>
    <border>
      <left style="thin">
        <color theme="1"/>
      </left>
      <right/>
      <top style="thin">
        <color theme="1"/>
      </top>
      <bottom style="thin">
        <color indexed="64"/>
      </bottom>
      <diagonal/>
    </border>
    <border>
      <left/>
      <right/>
      <top style="thin">
        <color theme="1"/>
      </top>
      <bottom style="thin">
        <color indexed="64"/>
      </bottom>
      <diagonal/>
    </border>
    <border>
      <left style="thin">
        <color indexed="64"/>
      </left>
      <right/>
      <top style="thin">
        <color theme="1"/>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theme="1"/>
      </left>
      <right style="thin">
        <color theme="1"/>
      </right>
      <top/>
      <bottom style="double">
        <color theme="1"/>
      </bottom>
      <diagonal/>
    </border>
    <border>
      <left style="medium">
        <color indexed="64"/>
      </left>
      <right/>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ouble">
        <color indexed="64"/>
      </bottom>
      <diagonal/>
    </border>
    <border>
      <left/>
      <right style="medium">
        <color indexed="64"/>
      </right>
      <top style="medium">
        <color indexed="64"/>
      </top>
      <bottom/>
      <diagonal/>
    </border>
    <border>
      <left/>
      <right style="thin">
        <color theme="1"/>
      </right>
      <top style="medium">
        <color indexed="64"/>
      </top>
      <bottom/>
      <diagonal/>
    </border>
    <border>
      <left style="thin">
        <color theme="1"/>
      </left>
      <right style="thin">
        <color theme="1"/>
      </right>
      <top style="medium">
        <color indexed="64"/>
      </top>
      <bottom/>
      <diagonal/>
    </border>
    <border>
      <left style="thin">
        <color theme="1"/>
      </left>
      <right style="thin">
        <color theme="1"/>
      </right>
      <top style="medium">
        <color indexed="64"/>
      </top>
      <bottom style="thin">
        <color theme="1"/>
      </bottom>
      <diagonal/>
    </border>
    <border>
      <left/>
      <right/>
      <top style="medium">
        <color indexed="64"/>
      </top>
      <bottom/>
      <diagonal/>
    </border>
    <border>
      <left style="medium">
        <color indexed="64"/>
      </left>
      <right/>
      <top/>
      <bottom style="medium">
        <color indexed="64"/>
      </bottom>
      <diagonal/>
    </border>
    <border>
      <left style="medium">
        <color indexed="64"/>
      </left>
      <right/>
      <top style="medium">
        <color indexed="64"/>
      </top>
      <bottom/>
      <diagonal/>
    </border>
    <border>
      <left style="thin">
        <color theme="1"/>
      </left>
      <right style="medium">
        <color indexed="64"/>
      </right>
      <top style="medium">
        <color indexed="64"/>
      </top>
      <bottom style="thin">
        <color theme="1"/>
      </bottom>
      <diagonal/>
    </border>
    <border>
      <left style="thin">
        <color theme="1"/>
      </left>
      <right style="medium">
        <color indexed="64"/>
      </right>
      <top style="thin">
        <color theme="1"/>
      </top>
      <bottom style="thin">
        <color theme="1"/>
      </bottom>
      <diagonal/>
    </border>
    <border>
      <left/>
      <right style="medium">
        <color indexed="64"/>
      </right>
      <top style="thin">
        <color theme="1"/>
      </top>
      <bottom style="thin">
        <color theme="1"/>
      </bottom>
      <diagonal/>
    </border>
    <border>
      <left/>
      <right style="medium">
        <color indexed="64"/>
      </right>
      <top style="thin">
        <color theme="1"/>
      </top>
      <bottom style="thin">
        <color indexed="64"/>
      </bottom>
      <diagonal/>
    </border>
    <border>
      <left style="thin">
        <color theme="1"/>
      </left>
      <right/>
      <top style="medium">
        <color indexed="64"/>
      </top>
      <bottom/>
      <diagonal/>
    </border>
    <border>
      <left style="medium">
        <color indexed="64"/>
      </left>
      <right/>
      <top style="thin">
        <color theme="1"/>
      </top>
      <bottom/>
      <diagonal/>
    </border>
    <border>
      <left/>
      <right style="thin">
        <color theme="1"/>
      </right>
      <top/>
      <bottom style="medium">
        <color indexed="64"/>
      </bottom>
      <diagonal/>
    </border>
    <border>
      <left style="thin">
        <color theme="1"/>
      </left>
      <right style="thin">
        <color theme="1"/>
      </right>
      <top/>
      <bottom style="medium">
        <color indexed="64"/>
      </bottom>
      <diagonal/>
    </border>
    <border>
      <left style="thin">
        <color theme="1"/>
      </left>
      <right style="thin">
        <color theme="1"/>
      </right>
      <top style="thin">
        <color theme="1"/>
      </top>
      <bottom style="medium">
        <color indexed="64"/>
      </bottom>
      <diagonal/>
    </border>
    <border>
      <left style="thin">
        <color theme="1"/>
      </left>
      <right/>
      <top style="thin">
        <color theme="1"/>
      </top>
      <bottom style="medium">
        <color indexed="64"/>
      </bottom>
      <diagonal/>
    </border>
    <border>
      <left/>
      <right/>
      <top style="thin">
        <color theme="1"/>
      </top>
      <bottom style="medium">
        <color indexed="64"/>
      </bottom>
      <diagonal/>
    </border>
    <border>
      <left/>
      <right style="thin">
        <color theme="1"/>
      </right>
      <top style="thin">
        <color theme="1"/>
      </top>
      <bottom style="medium">
        <color indexed="64"/>
      </bottom>
      <diagonal/>
    </border>
    <border>
      <left/>
      <right style="medium">
        <color indexed="64"/>
      </right>
      <top style="thin">
        <color theme="1"/>
      </top>
      <bottom style="medium">
        <color indexed="64"/>
      </bottom>
      <diagonal/>
    </border>
    <border>
      <left style="thin">
        <color theme="1"/>
      </left>
      <right/>
      <top style="thin">
        <color theme="1"/>
      </top>
      <bottom/>
      <diagonal/>
    </border>
    <border>
      <left style="thin">
        <color theme="1"/>
      </left>
      <right style="medium">
        <color theme="1"/>
      </right>
      <top/>
      <bottom style="thin">
        <color theme="1"/>
      </bottom>
      <diagonal/>
    </border>
    <border>
      <left style="thin">
        <color theme="1"/>
      </left>
      <right style="medium">
        <color theme="1"/>
      </right>
      <top style="medium">
        <color theme="1"/>
      </top>
      <bottom/>
      <diagonal/>
    </border>
    <border>
      <left style="medium">
        <color theme="1"/>
      </left>
      <right style="thin">
        <color theme="1"/>
      </right>
      <top/>
      <bottom style="double">
        <color theme="1"/>
      </bottom>
      <diagonal/>
    </border>
    <border>
      <left style="medium">
        <color theme="1"/>
      </left>
      <right style="thin">
        <color theme="1"/>
      </right>
      <top style="double">
        <color theme="1"/>
      </top>
      <bottom/>
      <diagonal/>
    </border>
    <border>
      <left style="thin">
        <color theme="1"/>
      </left>
      <right style="medium">
        <color theme="1"/>
      </right>
      <top style="thin">
        <color theme="1"/>
      </top>
      <bottom/>
      <diagonal/>
    </border>
    <border>
      <left style="thin">
        <color theme="1"/>
      </left>
      <right style="medium">
        <color theme="1"/>
      </right>
      <top style="double">
        <color theme="1"/>
      </top>
      <bottom style="thin">
        <color theme="1"/>
      </bottom>
      <diagonal/>
    </border>
    <border>
      <left style="thin">
        <color theme="1"/>
      </left>
      <right/>
      <top style="thin">
        <color theme="1"/>
      </top>
      <bottom style="double">
        <color auto="1"/>
      </bottom>
      <diagonal/>
    </border>
    <border>
      <left/>
      <right style="thin">
        <color theme="1"/>
      </right>
      <top style="thin">
        <color theme="1"/>
      </top>
      <bottom style="double">
        <color auto="1"/>
      </bottom>
      <diagonal/>
    </border>
    <border>
      <left style="thin">
        <color theme="1"/>
      </left>
      <right style="thin">
        <color theme="1"/>
      </right>
      <top/>
      <bottom style="double">
        <color auto="1"/>
      </bottom>
      <diagonal/>
    </border>
    <border>
      <left style="medium">
        <color theme="1"/>
      </left>
      <right style="thin">
        <color theme="1"/>
      </right>
      <top/>
      <bottom style="double">
        <color auto="1"/>
      </bottom>
      <diagonal/>
    </border>
    <border>
      <left/>
      <right/>
      <top style="thin">
        <color theme="1"/>
      </top>
      <bottom/>
      <diagonal/>
    </border>
    <border>
      <left/>
      <right/>
      <top style="thin">
        <color theme="1"/>
      </top>
      <bottom style="double">
        <color auto="1"/>
      </bottom>
      <diagonal/>
    </border>
    <border>
      <left style="thin">
        <color indexed="64"/>
      </left>
      <right style="thin">
        <color indexed="64"/>
      </right>
      <top style="thin">
        <color indexed="64"/>
      </top>
      <bottom style="thin">
        <color indexed="64"/>
      </bottom>
      <diagonal/>
    </border>
    <border>
      <left/>
      <right style="medium">
        <color theme="1"/>
      </right>
      <top/>
      <bottom style="thin">
        <color theme="1"/>
      </bottom>
      <diagonal/>
    </border>
    <border>
      <left style="thin">
        <color indexed="64"/>
      </left>
      <right/>
      <top style="medium">
        <color theme="1"/>
      </top>
      <bottom style="thin">
        <color indexed="64"/>
      </bottom>
      <diagonal/>
    </border>
    <border>
      <left style="medium">
        <color indexed="64"/>
      </left>
      <right style="thin">
        <color indexed="64"/>
      </right>
      <top style="thin">
        <color indexed="64"/>
      </top>
      <bottom style="thin">
        <color indexed="64"/>
      </bottom>
      <diagonal/>
    </border>
    <border>
      <left style="thin">
        <color theme="1"/>
      </left>
      <right/>
      <top/>
      <bottom/>
      <diagonal/>
    </border>
    <border>
      <left style="thin">
        <color theme="1"/>
      </left>
      <right/>
      <top/>
      <bottom style="thin">
        <color theme="1"/>
      </bottom>
      <diagonal/>
    </border>
    <border>
      <left/>
      <right style="thin">
        <color theme="1"/>
      </right>
      <top style="double">
        <color theme="1"/>
      </top>
      <bottom/>
      <diagonal/>
    </border>
    <border>
      <left style="thin">
        <color theme="1"/>
      </left>
      <right/>
      <top style="thin">
        <color theme="1"/>
      </top>
      <bottom style="double">
        <color theme="1"/>
      </bottom>
      <diagonal/>
    </border>
    <border>
      <left/>
      <right/>
      <top style="thin">
        <color theme="1"/>
      </top>
      <bottom style="double">
        <color theme="1"/>
      </bottom>
      <diagonal/>
    </border>
    <border>
      <left/>
      <right style="thin">
        <color theme="1"/>
      </right>
      <top style="thin">
        <color theme="1"/>
      </top>
      <bottom style="double">
        <color theme="1"/>
      </bottom>
      <diagonal/>
    </border>
    <border>
      <left style="thin">
        <color theme="1"/>
      </left>
      <right style="medium">
        <color theme="1"/>
      </right>
      <top style="thin">
        <color theme="1"/>
      </top>
      <bottom style="double">
        <color theme="1"/>
      </bottom>
      <diagonal/>
    </border>
    <border>
      <left/>
      <right style="thin">
        <color theme="1"/>
      </right>
      <top/>
      <bottom style="double">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medium">
        <color theme="1"/>
      </left>
      <right/>
      <top style="thin">
        <color theme="1"/>
      </top>
      <bottom style="thin">
        <color theme="1"/>
      </bottom>
      <diagonal/>
    </border>
    <border>
      <left style="thin">
        <color theme="1"/>
      </left>
      <right style="thin">
        <color indexed="64"/>
      </right>
      <top style="medium">
        <color theme="1"/>
      </top>
      <bottom style="thin">
        <color theme="1"/>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medium">
        <color indexed="64"/>
      </right>
      <top style="double">
        <color indexed="64"/>
      </top>
      <bottom style="thin">
        <color indexed="64"/>
      </bottom>
      <diagonal/>
    </border>
    <border>
      <left style="thin">
        <color theme="1"/>
      </left>
      <right style="medium">
        <color theme="1"/>
      </right>
      <top style="medium">
        <color indexed="64"/>
      </top>
      <bottom style="thin">
        <color theme="1"/>
      </bottom>
      <diagonal/>
    </border>
    <border>
      <left/>
      <right style="thin">
        <color theme="1"/>
      </right>
      <top style="medium">
        <color indexed="64"/>
      </top>
      <bottom style="thin">
        <color theme="1"/>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1"/>
      </left>
      <right style="thin">
        <color indexed="64"/>
      </right>
      <top style="medium">
        <color theme="1"/>
      </top>
      <bottom/>
      <diagonal/>
    </border>
    <border>
      <left style="thin">
        <color indexed="64"/>
      </left>
      <right/>
      <top style="medium">
        <color indexed="64"/>
      </top>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double">
        <color indexed="64"/>
      </top>
      <bottom style="medium">
        <color indexed="64"/>
      </bottom>
      <diagonal/>
    </border>
    <border>
      <left style="thin">
        <color theme="1"/>
      </left>
      <right style="thin">
        <color indexed="64"/>
      </right>
      <top style="double">
        <color indexed="64"/>
      </top>
      <bottom style="medium">
        <color indexed="64"/>
      </bottom>
      <diagonal/>
    </border>
    <border>
      <left style="thin">
        <color theme="0" tint="-0.14996795556505021"/>
      </left>
      <right/>
      <top style="thin">
        <color theme="0" tint="-0.14996795556505021"/>
      </top>
      <bottom style="thin">
        <color theme="0" tint="-0.14996795556505021"/>
      </bottom>
      <diagonal/>
    </border>
    <border>
      <left style="medium">
        <color indexed="64"/>
      </left>
      <right/>
      <top style="thin">
        <color theme="1"/>
      </top>
      <bottom style="thin">
        <color theme="1"/>
      </bottom>
      <diagonal/>
    </border>
    <border>
      <left/>
      <right/>
      <top style="medium">
        <color rgb="FFC00000"/>
      </top>
      <bottom/>
      <diagonal/>
    </border>
    <border>
      <left style="thin">
        <color theme="1"/>
      </left>
      <right style="medium">
        <color theme="1"/>
      </right>
      <top style="thin">
        <color theme="1"/>
      </top>
      <bottom style="double">
        <color indexed="64"/>
      </bottom>
      <diagonal/>
    </border>
    <border>
      <left style="thin">
        <color theme="1"/>
      </left>
      <right/>
      <top style="thin">
        <color theme="1"/>
      </top>
      <bottom style="thin">
        <color rgb="FF000000"/>
      </bottom>
      <diagonal/>
    </border>
    <border>
      <left/>
      <right/>
      <top style="thin">
        <color theme="1"/>
      </top>
      <bottom style="thin">
        <color rgb="FF000000"/>
      </bottom>
      <diagonal/>
    </border>
    <border>
      <left/>
      <right style="thin">
        <color theme="1"/>
      </right>
      <top style="thin">
        <color theme="1"/>
      </top>
      <bottom style="thin">
        <color rgb="FF000000"/>
      </bottom>
      <diagonal/>
    </border>
    <border>
      <left style="thin">
        <color theme="1"/>
      </left>
      <right/>
      <top style="thin">
        <color rgb="FF000000"/>
      </top>
      <bottom style="thin">
        <color rgb="FF000000"/>
      </bottom>
      <diagonal/>
    </border>
    <border>
      <left/>
      <right/>
      <top style="thin">
        <color rgb="FF000000"/>
      </top>
      <bottom style="thin">
        <color rgb="FF000000"/>
      </bottom>
      <diagonal/>
    </border>
    <border>
      <left/>
      <right style="thin">
        <color theme="1"/>
      </right>
      <top style="thin">
        <color rgb="FF000000"/>
      </top>
      <bottom style="thin">
        <color rgb="FF000000"/>
      </bottom>
      <diagonal/>
    </border>
    <border>
      <left style="thin">
        <color theme="1"/>
      </left>
      <right/>
      <top style="thin">
        <color rgb="FF000000"/>
      </top>
      <bottom style="thin">
        <color theme="1"/>
      </bottom>
      <diagonal/>
    </border>
    <border>
      <left/>
      <right/>
      <top style="thin">
        <color rgb="FF000000"/>
      </top>
      <bottom style="thin">
        <color theme="1"/>
      </bottom>
      <diagonal/>
    </border>
    <border>
      <left/>
      <right style="thin">
        <color theme="1"/>
      </right>
      <top style="thin">
        <color rgb="FF000000"/>
      </top>
      <bottom style="thin">
        <color theme="1"/>
      </bottom>
      <diagonal/>
    </border>
    <border>
      <left style="thin">
        <color rgb="FF000000"/>
      </left>
      <right/>
      <top style="thin">
        <color theme="1"/>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style="thin">
        <color theme="1"/>
      </bottom>
      <diagonal/>
    </border>
    <border>
      <left style="thin">
        <color theme="1"/>
      </left>
      <right style="thin">
        <color theme="1"/>
      </right>
      <top style="thin">
        <color indexed="64"/>
      </top>
      <bottom style="double">
        <color indexed="64"/>
      </bottom>
      <diagonal/>
    </border>
    <border>
      <left style="thin">
        <color theme="1"/>
      </left>
      <right/>
      <top/>
      <bottom style="thin">
        <color rgb="FF000000"/>
      </bottom>
      <diagonal/>
    </border>
    <border>
      <left/>
      <right/>
      <top/>
      <bottom style="thin">
        <color rgb="FF000000"/>
      </bottom>
      <diagonal/>
    </border>
    <border>
      <left style="thin">
        <color indexed="64"/>
      </left>
      <right style="thin">
        <color indexed="64"/>
      </right>
      <top/>
      <bottom style="thin">
        <color indexed="64"/>
      </bottom>
      <diagonal/>
    </border>
    <border>
      <left/>
      <right style="medium">
        <color theme="1"/>
      </right>
      <top style="thin">
        <color theme="1"/>
      </top>
      <bottom/>
      <diagonal/>
    </border>
    <border>
      <left style="thin">
        <color theme="1"/>
      </left>
      <right style="medium">
        <color theme="1"/>
      </right>
      <top style="thin">
        <color rgb="FF000000"/>
      </top>
      <bottom style="double">
        <color rgb="FF000000"/>
      </bottom>
      <diagonal/>
    </border>
    <border>
      <left style="thin">
        <color theme="1"/>
      </left>
      <right/>
      <top/>
      <bottom style="double">
        <color indexed="64"/>
      </bottom>
      <diagonal/>
    </border>
    <border>
      <left style="thin">
        <color indexed="64"/>
      </left>
      <right/>
      <top style="thin">
        <color indexed="64"/>
      </top>
      <bottom style="thin">
        <color indexed="64"/>
      </bottom>
      <diagonal/>
    </border>
    <border>
      <left style="thin">
        <color indexed="64"/>
      </left>
      <right style="medium">
        <color theme="1"/>
      </right>
      <top style="medium">
        <color theme="1"/>
      </top>
      <bottom/>
      <diagonal/>
    </border>
    <border>
      <left style="thin">
        <color indexed="64"/>
      </left>
      <right style="medium">
        <color theme="1"/>
      </right>
      <top/>
      <bottom style="thin">
        <color theme="1"/>
      </bottom>
      <diagonal/>
    </border>
    <border>
      <left style="thin">
        <color theme="1"/>
      </left>
      <right style="thin">
        <color rgb="FF000000"/>
      </right>
      <top style="thin">
        <color theme="1"/>
      </top>
      <bottom style="thin">
        <color theme="1"/>
      </bottom>
      <diagonal/>
    </border>
    <border>
      <left/>
      <right style="thin">
        <color rgb="FF000000"/>
      </right>
      <top style="thin">
        <color theme="1"/>
      </top>
      <bottom style="thin">
        <color theme="1"/>
      </bottom>
      <diagonal/>
    </border>
    <border>
      <left/>
      <right style="thin">
        <color rgb="FF000000"/>
      </right>
      <top style="thin">
        <color theme="1"/>
      </top>
      <bottom style="thin">
        <color indexed="64"/>
      </bottom>
      <diagonal/>
    </border>
    <border>
      <left/>
      <right style="thin">
        <color rgb="FF000000"/>
      </right>
      <top style="thin">
        <color indexed="64"/>
      </top>
      <bottom style="double">
        <color indexed="64"/>
      </bottom>
      <diagonal/>
    </border>
    <border>
      <left/>
      <right style="thin">
        <color rgb="FF000000"/>
      </right>
      <top style="double">
        <color indexed="64"/>
      </top>
      <bottom style="medium">
        <color indexed="64"/>
      </bottom>
      <diagonal/>
    </border>
    <border>
      <left/>
      <right style="thin">
        <color rgb="FF000000"/>
      </right>
      <top style="medium">
        <color indexed="64"/>
      </top>
      <bottom style="medium">
        <color indexed="64"/>
      </bottom>
      <diagonal/>
    </border>
    <border>
      <left/>
      <right style="thin">
        <color rgb="FF000000"/>
      </right>
      <top style="medium">
        <color indexed="64"/>
      </top>
      <bottom style="double">
        <color indexed="64"/>
      </bottom>
      <diagonal/>
    </border>
    <border diagonalUp="1">
      <left style="thin">
        <color theme="1"/>
      </left>
      <right style="thin">
        <color theme="1"/>
      </right>
      <top style="thin">
        <color indexed="64"/>
      </top>
      <bottom style="thin">
        <color theme="1"/>
      </bottom>
      <diagonal style="thin">
        <color theme="1"/>
      </diagonal>
    </border>
    <border diagonalUp="1">
      <left style="thin">
        <color theme="1"/>
      </left>
      <right style="thin">
        <color theme="1"/>
      </right>
      <top style="thin">
        <color theme="1"/>
      </top>
      <bottom style="double">
        <color theme="1"/>
      </bottom>
      <diagonal style="thin">
        <color theme="1"/>
      </diagonal>
    </border>
    <border diagonalUp="1">
      <left style="thin">
        <color theme="1"/>
      </left>
      <right style="thin">
        <color theme="1"/>
      </right>
      <top/>
      <bottom style="thin">
        <color theme="1"/>
      </bottom>
      <diagonal style="thin">
        <color theme="1"/>
      </diagonal>
    </border>
    <border>
      <left/>
      <right style="thin">
        <color theme="1"/>
      </right>
      <top/>
      <bottom style="medium">
        <color theme="1"/>
      </bottom>
      <diagonal/>
    </border>
    <border>
      <left style="thin">
        <color theme="1"/>
      </left>
      <right/>
      <top/>
      <bottom style="medium">
        <color theme="1"/>
      </bottom>
      <diagonal/>
    </border>
    <border>
      <left style="thin">
        <color theme="1"/>
      </left>
      <right/>
      <top style="thin">
        <color theme="1"/>
      </top>
      <bottom style="medium">
        <color theme="1"/>
      </bottom>
      <diagonal/>
    </border>
    <border>
      <left/>
      <right/>
      <top style="thin">
        <color theme="1"/>
      </top>
      <bottom style="medium">
        <color theme="1"/>
      </bottom>
      <diagonal/>
    </border>
    <border>
      <left/>
      <right style="thin">
        <color theme="1"/>
      </right>
      <top style="thin">
        <color theme="1"/>
      </top>
      <bottom style="medium">
        <color theme="1"/>
      </bottom>
      <diagonal/>
    </border>
    <border>
      <left style="thin">
        <color theme="1"/>
      </left>
      <right style="thin">
        <color theme="1"/>
      </right>
      <top style="thin">
        <color indexed="64"/>
      </top>
      <bottom style="medium">
        <color theme="1"/>
      </bottom>
      <diagonal/>
    </border>
    <border>
      <left style="thin">
        <color theme="1"/>
      </left>
      <right style="medium">
        <color theme="1"/>
      </right>
      <top style="thin">
        <color rgb="FF000000"/>
      </top>
      <bottom style="medium">
        <color theme="1"/>
      </bottom>
      <diagonal/>
    </border>
  </borders>
  <cellStyleXfs count="7">
    <xf numFmtId="0" fontId="0" fillId="0" borderId="0">
      <alignment vertical="center"/>
    </xf>
    <xf numFmtId="9" fontId="1"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10" fillId="0" borderId="0">
      <alignment vertical="center"/>
    </xf>
    <xf numFmtId="38" fontId="1" fillId="0" borderId="0" applyFont="0" applyFill="0" applyBorder="0" applyAlignment="0" applyProtection="0">
      <alignment vertical="center"/>
    </xf>
    <xf numFmtId="9" fontId="10" fillId="0" borderId="0" applyFont="0" applyFill="0" applyBorder="0" applyAlignment="0" applyProtection="0">
      <alignment vertical="center"/>
    </xf>
  </cellStyleXfs>
  <cellXfs count="387">
    <xf numFmtId="0" fontId="0" fillId="0" borderId="0" xfId="0">
      <alignment vertical="center"/>
    </xf>
    <xf numFmtId="0" fontId="6" fillId="0" borderId="0" xfId="2" applyFont="1">
      <alignment vertical="center"/>
    </xf>
    <xf numFmtId="0" fontId="7" fillId="0" borderId="0" xfId="2" applyFont="1">
      <alignment vertical="center"/>
    </xf>
    <xf numFmtId="0" fontId="8" fillId="0" borderId="0" xfId="2" applyFont="1">
      <alignment vertical="center"/>
    </xf>
    <xf numFmtId="0" fontId="8" fillId="0" borderId="0" xfId="2" applyFont="1" applyAlignment="1">
      <alignment horizontal="right" vertical="center"/>
    </xf>
    <xf numFmtId="9" fontId="8" fillId="3" borderId="2" xfId="1" applyFont="1" applyFill="1" applyBorder="1">
      <alignment vertical="center"/>
    </xf>
    <xf numFmtId="9" fontId="8" fillId="3" borderId="3" xfId="1" applyFont="1" applyFill="1" applyBorder="1">
      <alignment vertical="center"/>
    </xf>
    <xf numFmtId="9" fontId="8" fillId="3" borderId="4" xfId="1" applyFont="1" applyFill="1" applyBorder="1" applyAlignment="1">
      <alignment horizontal="right" vertical="center"/>
    </xf>
    <xf numFmtId="0" fontId="8" fillId="0" borderId="5" xfId="2" quotePrefix="1" applyFont="1" applyBorder="1">
      <alignment vertical="center"/>
    </xf>
    <xf numFmtId="0" fontId="11" fillId="0" borderId="0" xfId="2" applyFont="1">
      <alignment vertical="center"/>
    </xf>
    <xf numFmtId="176" fontId="6" fillId="5" borderId="7" xfId="2" applyNumberFormat="1" applyFont="1" applyFill="1" applyBorder="1">
      <alignment vertical="center"/>
    </xf>
    <xf numFmtId="177" fontId="6" fillId="5" borderId="7" xfId="2" applyNumberFormat="1" applyFont="1" applyFill="1" applyBorder="1">
      <alignment vertical="center"/>
    </xf>
    <xf numFmtId="178" fontId="6" fillId="5" borderId="7" xfId="2" applyNumberFormat="1" applyFont="1" applyFill="1" applyBorder="1">
      <alignment vertical="center"/>
    </xf>
    <xf numFmtId="0" fontId="8" fillId="0" borderId="0" xfId="4" applyFont="1">
      <alignment vertical="center"/>
    </xf>
    <xf numFmtId="0" fontId="6" fillId="0" borderId="0" xfId="4" applyFont="1" applyAlignment="1">
      <alignment horizontal="center" vertical="center"/>
    </xf>
    <xf numFmtId="0" fontId="7" fillId="0" borderId="0" xfId="4" applyFont="1">
      <alignment vertical="center"/>
    </xf>
    <xf numFmtId="0" fontId="8" fillId="0" borderId="0" xfId="4" applyFont="1" applyAlignment="1">
      <alignment horizontal="left" vertical="center"/>
    </xf>
    <xf numFmtId="38" fontId="8" fillId="2" borderId="6" xfId="4" applyNumberFormat="1" applyFont="1" applyFill="1" applyBorder="1" applyAlignment="1">
      <alignment horizontal="center" vertical="center"/>
    </xf>
    <xf numFmtId="38" fontId="16" fillId="0" borderId="25" xfId="4" applyNumberFormat="1" applyFont="1" applyBorder="1" applyAlignment="1">
      <alignment horizontal="right" vertical="center"/>
    </xf>
    <xf numFmtId="1" fontId="8" fillId="2" borderId="1" xfId="4" applyNumberFormat="1" applyFont="1" applyFill="1" applyBorder="1">
      <alignment vertical="center"/>
    </xf>
    <xf numFmtId="0" fontId="17" fillId="0" borderId="0" xfId="4" applyFont="1">
      <alignment vertical="center"/>
    </xf>
    <xf numFmtId="179" fontId="8" fillId="3" borderId="0" xfId="4" applyNumberFormat="1" applyFont="1" applyFill="1">
      <alignment vertical="center"/>
    </xf>
    <xf numFmtId="0" fontId="8" fillId="0" borderId="12" xfId="4" applyFont="1" applyBorder="1" applyAlignment="1">
      <alignment vertical="center" wrapText="1"/>
    </xf>
    <xf numFmtId="0" fontId="8" fillId="0" borderId="6" xfId="4" applyFont="1" applyBorder="1" applyAlignment="1">
      <alignment vertical="center" wrapText="1"/>
    </xf>
    <xf numFmtId="0" fontId="6" fillId="0" borderId="21" xfId="4" applyFont="1" applyBorder="1" applyAlignment="1">
      <alignment horizontal="center" vertical="center"/>
    </xf>
    <xf numFmtId="0" fontId="6" fillId="0" borderId="23" xfId="4" applyFont="1" applyBorder="1" applyAlignment="1">
      <alignment horizontal="center" vertical="center"/>
    </xf>
    <xf numFmtId="0" fontId="6" fillId="0" borderId="27" xfId="4" applyFont="1" applyBorder="1" applyAlignment="1">
      <alignment horizontal="center" vertical="center"/>
    </xf>
    <xf numFmtId="0" fontId="6" fillId="0" borderId="34" xfId="2" applyFont="1" applyBorder="1" applyAlignment="1">
      <alignment horizontal="center" vertical="center" wrapText="1"/>
    </xf>
    <xf numFmtId="178" fontId="6" fillId="5" borderId="61" xfId="2" applyNumberFormat="1" applyFont="1" applyFill="1" applyBorder="1">
      <alignment vertical="center"/>
    </xf>
    <xf numFmtId="178" fontId="6" fillId="5" borderId="66" xfId="2" applyNumberFormat="1" applyFont="1" applyFill="1" applyBorder="1">
      <alignment vertical="center"/>
    </xf>
    <xf numFmtId="0" fontId="6" fillId="0" borderId="0" xfId="0" applyFont="1">
      <alignment vertical="center"/>
    </xf>
    <xf numFmtId="0" fontId="6" fillId="0" borderId="0" xfId="0" applyFont="1" applyAlignment="1">
      <alignment horizontal="right" vertical="center"/>
    </xf>
    <xf numFmtId="0" fontId="18" fillId="0" borderId="0" xfId="0" applyFont="1">
      <alignment vertical="center"/>
    </xf>
    <xf numFmtId="38" fontId="18" fillId="0" borderId="0" xfId="0" applyNumberFormat="1" applyFont="1">
      <alignment vertical="center"/>
    </xf>
    <xf numFmtId="0" fontId="6" fillId="0" borderId="0" xfId="0" applyFont="1" applyAlignment="1">
      <alignment horizontal="center" vertical="center"/>
    </xf>
    <xf numFmtId="0" fontId="3" fillId="0" borderId="0" xfId="2" applyFont="1" applyAlignment="1">
      <alignment horizontal="center" vertical="center"/>
    </xf>
    <xf numFmtId="178" fontId="6" fillId="0" borderId="0" xfId="2" applyNumberFormat="1" applyFont="1">
      <alignment vertical="center"/>
    </xf>
    <xf numFmtId="38" fontId="6" fillId="0" borderId="0" xfId="0" applyNumberFormat="1" applyFont="1">
      <alignment vertical="center"/>
    </xf>
    <xf numFmtId="38" fontId="12" fillId="0" borderId="0" xfId="3" applyFont="1" applyBorder="1" applyAlignment="1">
      <alignment horizontal="center" vertical="center" wrapText="1"/>
    </xf>
    <xf numFmtId="38" fontId="13" fillId="0" borderId="0" xfId="3" applyFont="1" applyBorder="1" applyAlignment="1">
      <alignment horizontal="center" vertical="center" wrapText="1"/>
    </xf>
    <xf numFmtId="0" fontId="6" fillId="0" borderId="0" xfId="2" applyFont="1" applyAlignment="1">
      <alignment horizontal="left" vertical="center"/>
    </xf>
    <xf numFmtId="178" fontId="6" fillId="5" borderId="65" xfId="2" applyNumberFormat="1" applyFont="1" applyFill="1" applyBorder="1">
      <alignment vertical="center"/>
    </xf>
    <xf numFmtId="0" fontId="8" fillId="0" borderId="0" xfId="2" applyFont="1" applyAlignment="1">
      <alignment horizontal="center" vertical="center"/>
    </xf>
    <xf numFmtId="0" fontId="19" fillId="0" borderId="0" xfId="4" applyFont="1">
      <alignment vertical="center"/>
    </xf>
    <xf numFmtId="0" fontId="8" fillId="0" borderId="0" xfId="0" applyFont="1">
      <alignment vertical="center"/>
    </xf>
    <xf numFmtId="0" fontId="22" fillId="0" borderId="0" xfId="2" applyFont="1" applyAlignment="1">
      <alignment horizontal="left" vertical="center"/>
    </xf>
    <xf numFmtId="0" fontId="23" fillId="0" borderId="0" xfId="2" applyFont="1">
      <alignment vertical="center"/>
    </xf>
    <xf numFmtId="0" fontId="6" fillId="8" borderId="73" xfId="2" applyFont="1" applyFill="1" applyBorder="1" applyAlignment="1">
      <alignment horizontal="center" vertical="center"/>
    </xf>
    <xf numFmtId="0" fontId="6" fillId="6" borderId="73" xfId="2" applyFont="1" applyFill="1" applyBorder="1" applyAlignment="1">
      <alignment horizontal="center" vertical="center"/>
    </xf>
    <xf numFmtId="0" fontId="6" fillId="8" borderId="76" xfId="2" applyFont="1" applyFill="1" applyBorder="1" applyAlignment="1">
      <alignment horizontal="center" vertical="center"/>
    </xf>
    <xf numFmtId="9" fontId="8" fillId="0" borderId="0" xfId="1" applyFont="1" applyFill="1" applyBorder="1">
      <alignment vertical="center"/>
    </xf>
    <xf numFmtId="0" fontId="8" fillId="0" borderId="0" xfId="2" applyFont="1" applyAlignment="1">
      <alignment horizontal="left" vertical="center"/>
    </xf>
    <xf numFmtId="0" fontId="20" fillId="0" borderId="0" xfId="2" applyFont="1">
      <alignment vertical="center"/>
    </xf>
    <xf numFmtId="0" fontId="19" fillId="0" borderId="0" xfId="2" applyFont="1">
      <alignment vertical="center"/>
    </xf>
    <xf numFmtId="0" fontId="20" fillId="0" borderId="0" xfId="0" applyFont="1">
      <alignment vertical="center"/>
    </xf>
    <xf numFmtId="0" fontId="8" fillId="0" borderId="0" xfId="0" applyFont="1" applyAlignment="1">
      <alignment horizontal="right" vertical="center"/>
    </xf>
    <xf numFmtId="0" fontId="8" fillId="0" borderId="0" xfId="0" applyFont="1" applyAlignment="1">
      <alignment horizontal="center" vertical="center"/>
    </xf>
    <xf numFmtId="0" fontId="18" fillId="0" borderId="0" xfId="0" applyFont="1" applyAlignment="1">
      <alignment vertical="center" wrapText="1"/>
    </xf>
    <xf numFmtId="0" fontId="8" fillId="2" borderId="1" xfId="2" applyFont="1" applyFill="1" applyBorder="1" applyAlignment="1" applyProtection="1">
      <alignment horizontal="right" vertical="center" indent="1"/>
      <protection locked="0"/>
    </xf>
    <xf numFmtId="0" fontId="6" fillId="0" borderId="0" xfId="4" applyFont="1">
      <alignment vertical="center"/>
    </xf>
    <xf numFmtId="0" fontId="8" fillId="0" borderId="6" xfId="4" applyFont="1" applyBorder="1" applyAlignment="1">
      <alignment horizontal="center" vertical="center" wrapText="1"/>
    </xf>
    <xf numFmtId="38" fontId="8" fillId="0" borderId="6" xfId="4" applyNumberFormat="1" applyFont="1" applyBorder="1" applyAlignment="1">
      <alignment horizontal="right" vertical="center"/>
    </xf>
    <xf numFmtId="38" fontId="8" fillId="0" borderId="48" xfId="4" applyNumberFormat="1" applyFont="1" applyBorder="1" applyAlignment="1">
      <alignment horizontal="right" vertical="center"/>
    </xf>
    <xf numFmtId="38" fontId="8" fillId="2" borderId="6" xfId="4" applyNumberFormat="1" applyFont="1" applyFill="1" applyBorder="1" applyAlignment="1">
      <alignment horizontal="right" vertical="center"/>
    </xf>
    <xf numFmtId="38" fontId="8" fillId="0" borderId="12" xfId="4" applyNumberFormat="1" applyFont="1" applyBorder="1" applyAlignment="1">
      <alignment horizontal="right" vertical="center"/>
    </xf>
    <xf numFmtId="179" fontId="8" fillId="3" borderId="85" xfId="4" applyNumberFormat="1" applyFont="1" applyFill="1" applyBorder="1">
      <alignment vertical="center"/>
    </xf>
    <xf numFmtId="0" fontId="6" fillId="0" borderId="85" xfId="4" applyFont="1" applyBorder="1">
      <alignment vertical="center"/>
    </xf>
    <xf numFmtId="0" fontId="8" fillId="0" borderId="85" xfId="4" applyFont="1" applyBorder="1" applyAlignment="1">
      <alignment horizontal="left" vertical="center"/>
    </xf>
    <xf numFmtId="179" fontId="8" fillId="0" borderId="0" xfId="4" applyNumberFormat="1" applyFont="1">
      <alignment vertical="center"/>
    </xf>
    <xf numFmtId="38" fontId="8" fillId="0" borderId="87" xfId="4" applyNumberFormat="1" applyFont="1" applyBorder="1" applyAlignment="1">
      <alignment horizontal="right" vertical="center"/>
    </xf>
    <xf numFmtId="0" fontId="6" fillId="0" borderId="88" xfId="2" applyFont="1" applyBorder="1" applyAlignment="1">
      <alignment horizontal="center" vertical="center"/>
    </xf>
    <xf numFmtId="38" fontId="8" fillId="0" borderId="89" xfId="4" applyNumberFormat="1" applyFont="1" applyBorder="1" applyAlignment="1">
      <alignment horizontal="right" vertical="center"/>
    </xf>
    <xf numFmtId="38" fontId="8" fillId="0" borderId="95" xfId="4" applyNumberFormat="1" applyFont="1" applyBorder="1" applyAlignment="1">
      <alignment horizontal="right" vertical="center"/>
    </xf>
    <xf numFmtId="38" fontId="8" fillId="2" borderId="16" xfId="4" applyNumberFormat="1" applyFont="1" applyFill="1" applyBorder="1" applyAlignment="1">
      <alignment horizontal="center" vertical="center"/>
    </xf>
    <xf numFmtId="9" fontId="8" fillId="2" borderId="6" xfId="1" applyFont="1" applyFill="1" applyBorder="1" applyAlignment="1">
      <alignment horizontal="right" vertical="center"/>
    </xf>
    <xf numFmtId="38" fontId="8" fillId="6" borderId="16" xfId="4" applyNumberFormat="1" applyFont="1" applyFill="1" applyBorder="1" applyAlignment="1">
      <alignment horizontal="center" vertical="center"/>
    </xf>
    <xf numFmtId="38" fontId="8" fillId="6" borderId="6" xfId="4" applyNumberFormat="1" applyFont="1" applyFill="1" applyBorder="1" applyAlignment="1">
      <alignment horizontal="right" vertical="center"/>
    </xf>
    <xf numFmtId="9" fontId="8" fillId="6" borderId="6" xfId="1" applyFont="1" applyFill="1" applyBorder="1" applyAlignment="1">
      <alignment horizontal="right" vertical="center"/>
    </xf>
    <xf numFmtId="38" fontId="8" fillId="0" borderId="7" xfId="4" applyNumberFormat="1" applyFont="1" applyBorder="1" applyAlignment="1">
      <alignment horizontal="right" vertical="center"/>
    </xf>
    <xf numFmtId="38" fontId="8" fillId="0" borderId="17" xfId="4" applyNumberFormat="1" applyFont="1" applyBorder="1" applyAlignment="1">
      <alignment horizontal="right" vertical="center"/>
    </xf>
    <xf numFmtId="38" fontId="8" fillId="2" borderId="17" xfId="4" applyNumberFormat="1" applyFont="1" applyFill="1" applyBorder="1" applyAlignment="1">
      <alignment horizontal="center" vertical="center"/>
    </xf>
    <xf numFmtId="38" fontId="8" fillId="6" borderId="17" xfId="4" applyNumberFormat="1" applyFont="1" applyFill="1" applyBorder="1" applyAlignment="1">
      <alignment horizontal="center" vertical="center"/>
    </xf>
    <xf numFmtId="0" fontId="24" fillId="0" borderId="102" xfId="4" applyFont="1" applyBorder="1" applyAlignment="1">
      <alignment horizontal="center" vertical="center"/>
    </xf>
    <xf numFmtId="38" fontId="16" fillId="0" borderId="30" xfId="4" applyNumberFormat="1" applyFont="1" applyBorder="1" applyAlignment="1">
      <alignment horizontal="right" vertical="center"/>
    </xf>
    <xf numFmtId="0" fontId="6" fillId="0" borderId="106" xfId="2" applyFont="1" applyBorder="1" applyAlignment="1">
      <alignment horizontal="center" vertical="center" wrapText="1"/>
    </xf>
    <xf numFmtId="0" fontId="6" fillId="0" borderId="29" xfId="2" applyFont="1" applyBorder="1" applyAlignment="1">
      <alignment horizontal="center" vertical="center"/>
    </xf>
    <xf numFmtId="38" fontId="8" fillId="0" borderId="110" xfId="4" applyNumberFormat="1" applyFont="1" applyBorder="1" applyAlignment="1">
      <alignment horizontal="right" vertical="center"/>
    </xf>
    <xf numFmtId="0" fontId="6" fillId="0" borderId="115" xfId="2" applyFont="1" applyBorder="1" applyAlignment="1">
      <alignment horizontal="center" vertical="center"/>
    </xf>
    <xf numFmtId="38" fontId="8" fillId="0" borderId="116" xfId="4" applyNumberFormat="1" applyFont="1" applyBorder="1" applyAlignment="1">
      <alignment horizontal="right" vertical="center"/>
    </xf>
    <xf numFmtId="0" fontId="8" fillId="0" borderId="0" xfId="2" applyFont="1" applyAlignment="1">
      <alignment vertical="center" textRotation="255"/>
    </xf>
    <xf numFmtId="0" fontId="6" fillId="0" borderId="0" xfId="2" applyFont="1" applyAlignment="1">
      <alignment horizontal="center" vertical="center" wrapText="1"/>
    </xf>
    <xf numFmtId="38" fontId="8" fillId="0" borderId="0" xfId="2" applyNumberFormat="1" applyFont="1" applyAlignment="1">
      <alignment vertical="center" wrapText="1"/>
    </xf>
    <xf numFmtId="38" fontId="8" fillId="0" borderId="0" xfId="5" applyFont="1" applyFill="1" applyBorder="1" applyAlignment="1">
      <alignment horizontal="right" vertical="center"/>
    </xf>
    <xf numFmtId="1" fontId="8" fillId="0" borderId="117" xfId="4" applyNumberFormat="1" applyFont="1" applyBorder="1" applyAlignment="1">
      <alignment horizontal="right" vertical="center"/>
    </xf>
    <xf numFmtId="0" fontId="8" fillId="0" borderId="0" xfId="4" applyFont="1" applyAlignment="1">
      <alignment horizontal="right" vertical="center"/>
    </xf>
    <xf numFmtId="0" fontId="8" fillId="0" borderId="17" xfId="4" applyFont="1" applyBorder="1" applyAlignment="1">
      <alignment horizontal="center" vertical="center" wrapText="1"/>
    </xf>
    <xf numFmtId="38" fontId="8" fillId="6" borderId="6" xfId="4" applyNumberFormat="1" applyFont="1" applyFill="1" applyBorder="1" applyAlignment="1">
      <alignment horizontal="center" vertical="center"/>
    </xf>
    <xf numFmtId="0" fontId="8" fillId="0" borderId="0" xfId="2" applyFont="1" applyAlignment="1" applyProtection="1">
      <alignment horizontal="right" vertical="center" indent="1"/>
      <protection locked="0"/>
    </xf>
    <xf numFmtId="38" fontId="8" fillId="3" borderId="1" xfId="5" applyFont="1" applyFill="1" applyBorder="1" applyAlignment="1">
      <alignment horizontal="right" vertical="center" indent="1"/>
    </xf>
    <xf numFmtId="0" fontId="8" fillId="0" borderId="0" xfId="2" quotePrefix="1" applyFont="1">
      <alignment vertical="center"/>
    </xf>
    <xf numFmtId="0" fontId="8" fillId="0" borderId="0" xfId="2" applyFont="1" applyAlignment="1">
      <alignment horizontal="right" vertical="center" indent="1"/>
    </xf>
    <xf numFmtId="181" fontId="8" fillId="3" borderId="1" xfId="1" applyNumberFormat="1" applyFont="1" applyFill="1" applyBorder="1" applyAlignment="1">
      <alignment horizontal="right" vertical="center" indent="1"/>
    </xf>
    <xf numFmtId="0" fontId="8" fillId="0" borderId="119" xfId="2" applyFont="1" applyBorder="1" applyAlignment="1">
      <alignment horizontal="right" vertical="center" indent="1"/>
    </xf>
    <xf numFmtId="177" fontId="6" fillId="5" borderId="120" xfId="2" applyNumberFormat="1" applyFont="1" applyFill="1" applyBorder="1">
      <alignment vertical="center"/>
    </xf>
    <xf numFmtId="178" fontId="6" fillId="5" borderId="137" xfId="2" applyNumberFormat="1" applyFont="1" applyFill="1" applyBorder="1">
      <alignment vertical="center"/>
    </xf>
    <xf numFmtId="0" fontId="16" fillId="0" borderId="0" xfId="2" applyFont="1">
      <alignment vertical="center"/>
    </xf>
    <xf numFmtId="0" fontId="6" fillId="0" borderId="94" xfId="2" applyFont="1" applyBorder="1" applyAlignment="1">
      <alignment horizontal="center" vertical="center" wrapText="1"/>
    </xf>
    <xf numFmtId="38" fontId="13" fillId="0" borderId="0" xfId="3" applyFont="1" applyBorder="1" applyAlignment="1">
      <alignment horizontal="center" vertical="center"/>
    </xf>
    <xf numFmtId="38" fontId="6" fillId="0" borderId="0" xfId="2" applyNumberFormat="1" applyFont="1">
      <alignment vertical="center"/>
    </xf>
    <xf numFmtId="0" fontId="31" fillId="0" borderId="0" xfId="0" applyFont="1">
      <alignment vertical="center"/>
    </xf>
    <xf numFmtId="0" fontId="32" fillId="0" borderId="0" xfId="2" applyFont="1">
      <alignment vertical="center"/>
    </xf>
    <xf numFmtId="0" fontId="29" fillId="0" borderId="0" xfId="2" applyFont="1">
      <alignment vertical="center"/>
    </xf>
    <xf numFmtId="0" fontId="31" fillId="0" borderId="0" xfId="2" applyFont="1">
      <alignment vertical="center"/>
    </xf>
    <xf numFmtId="0" fontId="33" fillId="0" borderId="0" xfId="2" applyFont="1">
      <alignment vertical="center"/>
    </xf>
    <xf numFmtId="0" fontId="29" fillId="2" borderId="1" xfId="2" applyFont="1" applyFill="1" applyBorder="1" applyAlignment="1" applyProtection="1">
      <alignment horizontal="right" vertical="center" indent="1"/>
      <protection locked="0"/>
    </xf>
    <xf numFmtId="0" fontId="29" fillId="0" borderId="0" xfId="2" applyFont="1" applyAlignment="1">
      <alignment horizontal="center" vertical="center"/>
    </xf>
    <xf numFmtId="0" fontId="29" fillId="0" borderId="0" xfId="0" applyFont="1">
      <alignment vertical="center"/>
    </xf>
    <xf numFmtId="0" fontId="29" fillId="0" borderId="0" xfId="2" applyFont="1" applyAlignment="1">
      <alignment horizontal="right" vertical="center"/>
    </xf>
    <xf numFmtId="9" fontId="29" fillId="3" borderId="2" xfId="1" applyFont="1" applyFill="1" applyBorder="1">
      <alignment vertical="center"/>
    </xf>
    <xf numFmtId="9" fontId="29" fillId="3" borderId="3" xfId="1" applyFont="1" applyFill="1" applyBorder="1">
      <alignment vertical="center"/>
    </xf>
    <xf numFmtId="9" fontId="29" fillId="3" borderId="4" xfId="1" applyFont="1" applyFill="1" applyBorder="1" applyAlignment="1">
      <alignment horizontal="right" vertical="center"/>
    </xf>
    <xf numFmtId="0" fontId="29" fillId="0" borderId="5" xfId="2" applyFont="1" applyBorder="1">
      <alignment vertical="center"/>
    </xf>
    <xf numFmtId="0" fontId="34" fillId="0" borderId="0" xfId="2" applyFont="1">
      <alignment vertical="center"/>
    </xf>
    <xf numFmtId="9" fontId="29" fillId="0" borderId="0" xfId="1" applyFont="1">
      <alignment vertical="center"/>
    </xf>
    <xf numFmtId="0" fontId="35" fillId="0" borderId="0" xfId="2" applyFont="1">
      <alignment vertical="center"/>
    </xf>
    <xf numFmtId="0" fontId="29" fillId="0" borderId="0" xfId="2" applyFont="1" applyAlignment="1" applyProtection="1">
      <alignment horizontal="right" vertical="center" indent="1"/>
      <protection locked="0"/>
    </xf>
    <xf numFmtId="0" fontId="29" fillId="0" borderId="0" xfId="2" applyFont="1" applyAlignment="1">
      <alignment horizontal="left" vertical="center"/>
    </xf>
    <xf numFmtId="0" fontId="29" fillId="0" borderId="0" xfId="2" applyFont="1" applyAlignment="1">
      <alignment horizontal="right" vertical="center" indent="1"/>
    </xf>
    <xf numFmtId="0" fontId="29" fillId="0" borderId="5" xfId="2" quotePrefix="1" applyFont="1" applyBorder="1">
      <alignment vertical="center"/>
    </xf>
    <xf numFmtId="9" fontId="29" fillId="0" borderId="0" xfId="1" applyFont="1" applyFill="1" applyBorder="1">
      <alignment vertical="center"/>
    </xf>
    <xf numFmtId="9" fontId="29" fillId="0" borderId="0" xfId="1" applyFont="1" applyFill="1" applyBorder="1" applyAlignment="1">
      <alignment horizontal="right" vertical="center"/>
    </xf>
    <xf numFmtId="0" fontId="29" fillId="0" borderId="0" xfId="2" quotePrefix="1" applyFont="1">
      <alignment vertical="center"/>
    </xf>
    <xf numFmtId="38" fontId="36" fillId="0" borderId="0" xfId="0" applyNumberFormat="1" applyFont="1">
      <alignment vertical="center"/>
    </xf>
    <xf numFmtId="0" fontId="37" fillId="0" borderId="0" xfId="0" applyFont="1">
      <alignment vertical="center"/>
    </xf>
    <xf numFmtId="0" fontId="38" fillId="0" borderId="0" xfId="0" applyFont="1">
      <alignment vertical="center"/>
    </xf>
    <xf numFmtId="0" fontId="37" fillId="0" borderId="0" xfId="0" applyFont="1" applyAlignment="1">
      <alignment vertical="center" wrapText="1"/>
    </xf>
    <xf numFmtId="38" fontId="37" fillId="0" borderId="0" xfId="0" applyNumberFormat="1" applyFont="1">
      <alignment vertical="center"/>
    </xf>
    <xf numFmtId="177" fontId="39" fillId="5" borderId="7" xfId="2" applyNumberFormat="1" applyFont="1" applyFill="1" applyBorder="1">
      <alignment vertical="center"/>
    </xf>
    <xf numFmtId="180" fontId="39" fillId="2" borderId="69" xfId="2" applyNumberFormat="1" applyFont="1" applyFill="1" applyBorder="1" applyAlignment="1" applyProtection="1">
      <alignment horizontal="right" vertical="center"/>
      <protection locked="0"/>
    </xf>
    <xf numFmtId="177" fontId="39" fillId="5" borderId="120" xfId="2" applyNumberFormat="1" applyFont="1" applyFill="1" applyBorder="1">
      <alignment vertical="center"/>
    </xf>
    <xf numFmtId="178" fontId="39" fillId="5" borderId="7" xfId="2" applyNumberFormat="1" applyFont="1" applyFill="1" applyBorder="1">
      <alignment vertical="center"/>
    </xf>
    <xf numFmtId="180" fontId="39" fillId="2" borderId="28" xfId="2" applyNumberFormat="1" applyFont="1" applyFill="1" applyBorder="1" applyAlignment="1" applyProtection="1">
      <alignment horizontal="right" vertical="center"/>
      <protection locked="0"/>
    </xf>
    <xf numFmtId="178" fontId="39" fillId="5" borderId="83" xfId="2" applyNumberFormat="1" applyFont="1" applyFill="1" applyBorder="1">
      <alignment vertical="center"/>
    </xf>
    <xf numFmtId="178" fontId="39" fillId="5" borderId="61" xfId="2" applyNumberFormat="1" applyFont="1" applyFill="1" applyBorder="1">
      <alignment vertical="center"/>
    </xf>
    <xf numFmtId="178" fontId="39" fillId="5" borderId="65" xfId="2" applyNumberFormat="1" applyFont="1" applyFill="1" applyBorder="1">
      <alignment vertical="center"/>
    </xf>
    <xf numFmtId="178" fontId="39" fillId="5" borderId="66" xfId="2" applyNumberFormat="1" applyFont="1" applyFill="1" applyBorder="1">
      <alignment vertical="center"/>
    </xf>
    <xf numFmtId="178" fontId="39" fillId="5" borderId="137" xfId="2" applyNumberFormat="1" applyFont="1" applyFill="1" applyBorder="1">
      <alignment vertical="center"/>
    </xf>
    <xf numFmtId="178" fontId="39" fillId="5" borderId="138" xfId="2" applyNumberFormat="1" applyFont="1" applyFill="1" applyBorder="1">
      <alignment vertical="center"/>
    </xf>
    <xf numFmtId="0" fontId="39" fillId="8" borderId="73" xfId="2" applyFont="1" applyFill="1" applyBorder="1" applyAlignment="1">
      <alignment horizontal="center" vertical="center"/>
    </xf>
    <xf numFmtId="0" fontId="39" fillId="6" borderId="73" xfId="2" applyFont="1" applyFill="1" applyBorder="1" applyAlignment="1">
      <alignment horizontal="center" vertical="center"/>
    </xf>
    <xf numFmtId="0" fontId="36" fillId="0" borderId="0" xfId="0" applyFont="1">
      <alignment vertical="center"/>
    </xf>
    <xf numFmtId="0" fontId="18" fillId="0" borderId="0" xfId="0" applyFont="1" applyAlignment="1">
      <alignment horizontal="right" vertical="center"/>
    </xf>
    <xf numFmtId="181" fontId="29" fillId="2" borderId="1" xfId="1" applyNumberFormat="1" applyFont="1" applyFill="1" applyBorder="1" applyAlignment="1">
      <alignment horizontal="right" vertical="center" indent="1"/>
    </xf>
    <xf numFmtId="0" fontId="42" fillId="0" borderId="0" xfId="0" applyFont="1">
      <alignment vertical="center"/>
    </xf>
    <xf numFmtId="0" fontId="16" fillId="0" borderId="0" xfId="0" applyFont="1">
      <alignment vertical="center"/>
    </xf>
    <xf numFmtId="0" fontId="21" fillId="4" borderId="75" xfId="2" applyFont="1" applyFill="1" applyBorder="1" applyAlignment="1">
      <alignment horizontal="center" vertical="center"/>
    </xf>
    <xf numFmtId="0" fontId="44" fillId="0" borderId="0" xfId="2" applyFont="1">
      <alignment vertical="center"/>
    </xf>
    <xf numFmtId="0" fontId="6" fillId="6" borderId="140" xfId="2" applyFont="1" applyFill="1" applyBorder="1" applyAlignment="1">
      <alignment horizontal="center" vertical="center"/>
    </xf>
    <xf numFmtId="0" fontId="45" fillId="0" borderId="0" xfId="0" applyFont="1" applyAlignment="1">
      <alignment vertical="center" wrapText="1"/>
    </xf>
    <xf numFmtId="182" fontId="6" fillId="7" borderId="150" xfId="2" applyNumberFormat="1" applyFont="1" applyFill="1" applyBorder="1" applyAlignment="1" applyProtection="1">
      <alignment horizontal="right" vertical="center"/>
      <protection locked="0"/>
    </xf>
    <xf numFmtId="0" fontId="6" fillId="7" borderId="73" xfId="2" applyFont="1" applyFill="1" applyBorder="1" applyAlignment="1">
      <alignment horizontal="center" vertical="center"/>
    </xf>
    <xf numFmtId="0" fontId="6" fillId="7" borderId="76" xfId="2" applyFont="1" applyFill="1" applyBorder="1" applyAlignment="1">
      <alignment horizontal="center" vertical="center"/>
    </xf>
    <xf numFmtId="182" fontId="6" fillId="7" borderId="151" xfId="2" applyNumberFormat="1" applyFont="1" applyFill="1" applyBorder="1" applyAlignment="1" applyProtection="1">
      <alignment horizontal="right" vertical="center"/>
      <protection locked="0"/>
    </xf>
    <xf numFmtId="182" fontId="6" fillId="7" borderId="152" xfId="2" applyNumberFormat="1" applyFont="1" applyFill="1" applyBorder="1" applyAlignment="1" applyProtection="1">
      <alignment horizontal="right" vertical="center"/>
      <protection locked="0"/>
    </xf>
    <xf numFmtId="180" fontId="6" fillId="2" borderId="15" xfId="2" applyNumberFormat="1" applyFont="1" applyFill="1" applyBorder="1" applyAlignment="1" applyProtection="1">
      <alignment horizontal="right" vertical="center"/>
      <protection locked="0"/>
    </xf>
    <xf numFmtId="180" fontId="39" fillId="2" borderId="6" xfId="2" applyNumberFormat="1" applyFont="1" applyFill="1" applyBorder="1" applyAlignment="1" applyProtection="1">
      <alignment horizontal="right" vertical="center"/>
      <protection locked="0"/>
    </xf>
    <xf numFmtId="180" fontId="39" fillId="0" borderId="6" xfId="2" applyNumberFormat="1" applyFont="1" applyBorder="1">
      <alignment vertical="center"/>
    </xf>
    <xf numFmtId="180" fontId="39" fillId="2" borderId="6" xfId="2" applyNumberFormat="1" applyFont="1" applyFill="1" applyBorder="1">
      <alignment vertical="center"/>
    </xf>
    <xf numFmtId="180" fontId="39" fillId="0" borderId="12" xfId="2" applyNumberFormat="1" applyFont="1" applyBorder="1">
      <alignment vertical="center"/>
    </xf>
    <xf numFmtId="180" fontId="39" fillId="0" borderId="133" xfId="2" applyNumberFormat="1" applyFont="1" applyBorder="1">
      <alignment vertical="center"/>
    </xf>
    <xf numFmtId="180" fontId="39" fillId="0" borderId="136" xfId="2" applyNumberFormat="1" applyFont="1" applyBorder="1" applyAlignment="1">
      <alignment horizontal="right" vertical="center"/>
    </xf>
    <xf numFmtId="180" fontId="39" fillId="0" borderId="73" xfId="2" applyNumberFormat="1" applyFont="1" applyBorder="1" applyAlignment="1">
      <alignment horizontal="right" vertical="center"/>
    </xf>
    <xf numFmtId="180" fontId="39" fillId="0" borderId="73" xfId="2" applyNumberFormat="1" applyFont="1" applyBorder="1">
      <alignment vertical="center"/>
    </xf>
    <xf numFmtId="180" fontId="6" fillId="2" borderId="6" xfId="2" applyNumberFormat="1" applyFont="1" applyFill="1" applyBorder="1" applyAlignment="1" applyProtection="1">
      <alignment horizontal="right" vertical="center"/>
      <protection locked="0"/>
    </xf>
    <xf numFmtId="180" fontId="6" fillId="0" borderId="6" xfId="2" applyNumberFormat="1" applyFont="1" applyBorder="1">
      <alignment vertical="center"/>
    </xf>
    <xf numFmtId="180" fontId="6" fillId="2" borderId="69" xfId="2" applyNumberFormat="1" applyFont="1" applyFill="1" applyBorder="1" applyAlignment="1" applyProtection="1">
      <alignment horizontal="right" vertical="center"/>
      <protection locked="0"/>
    </xf>
    <xf numFmtId="180" fontId="6" fillId="2" borderId="6" xfId="2" applyNumberFormat="1" applyFont="1" applyFill="1" applyBorder="1">
      <alignment vertical="center"/>
    </xf>
    <xf numFmtId="180" fontId="6" fillId="0" borderId="12" xfId="2" applyNumberFormat="1" applyFont="1" applyBorder="1">
      <alignment vertical="center"/>
    </xf>
    <xf numFmtId="180" fontId="6" fillId="0" borderId="136" xfId="2" applyNumberFormat="1" applyFont="1" applyBorder="1" applyAlignment="1">
      <alignment horizontal="right" vertical="center"/>
    </xf>
    <xf numFmtId="180" fontId="6" fillId="0" borderId="73" xfId="2" applyNumberFormat="1" applyFont="1" applyBorder="1">
      <alignment vertical="center"/>
    </xf>
    <xf numFmtId="180" fontId="31" fillId="0" borderId="136" xfId="2" applyNumberFormat="1" applyFont="1" applyBorder="1" applyAlignment="1">
      <alignment horizontal="right" vertical="center"/>
    </xf>
    <xf numFmtId="38" fontId="6" fillId="0" borderId="6" xfId="5" applyFont="1" applyBorder="1">
      <alignment vertical="center"/>
    </xf>
    <xf numFmtId="38" fontId="6" fillId="0" borderId="12" xfId="5" applyFont="1" applyBorder="1">
      <alignment vertical="center"/>
    </xf>
    <xf numFmtId="38" fontId="6" fillId="0" borderId="133" xfId="5" applyFont="1" applyBorder="1">
      <alignment vertical="center"/>
    </xf>
    <xf numFmtId="180" fontId="6" fillId="0" borderId="158" xfId="2" applyNumberFormat="1" applyFont="1" applyBorder="1">
      <alignment vertical="center"/>
    </xf>
    <xf numFmtId="178" fontId="6" fillId="5" borderId="159" xfId="2" applyNumberFormat="1" applyFont="1" applyFill="1" applyBorder="1">
      <alignment vertical="center"/>
    </xf>
    <xf numFmtId="38" fontId="6" fillId="3" borderId="6" xfId="5" applyFont="1" applyFill="1" applyBorder="1" applyAlignment="1" applyProtection="1">
      <alignment horizontal="right" vertical="center"/>
      <protection locked="0"/>
    </xf>
    <xf numFmtId="38" fontId="6" fillId="0" borderId="6" xfId="5" applyFont="1" applyBorder="1" applyAlignment="1" applyProtection="1">
      <alignment horizontal="right" vertical="center"/>
      <protection locked="0"/>
    </xf>
    <xf numFmtId="38" fontId="39" fillId="3" borderId="6" xfId="5" applyFont="1" applyFill="1" applyBorder="1" applyAlignment="1" applyProtection="1">
      <alignment horizontal="right" vertical="center"/>
      <protection locked="0"/>
    </xf>
    <xf numFmtId="38" fontId="39" fillId="0" borderId="6" xfId="5" applyFont="1" applyBorder="1">
      <alignment vertical="center"/>
    </xf>
    <xf numFmtId="38" fontId="39" fillId="0" borderId="12" xfId="5" applyFont="1" applyBorder="1">
      <alignment vertical="center"/>
    </xf>
    <xf numFmtId="38" fontId="39" fillId="0" borderId="133" xfId="5" applyFont="1" applyBorder="1">
      <alignment vertical="center"/>
    </xf>
    <xf numFmtId="38" fontId="8" fillId="0" borderId="56" xfId="4" applyNumberFormat="1" applyFont="1" applyBorder="1">
      <alignment vertical="center"/>
    </xf>
    <xf numFmtId="38" fontId="8" fillId="0" borderId="57" xfId="4" applyNumberFormat="1" applyFont="1" applyBorder="1">
      <alignment vertical="center"/>
    </xf>
    <xf numFmtId="38" fontId="8" fillId="0" borderId="58" xfId="4" applyNumberFormat="1" applyFont="1" applyBorder="1">
      <alignment vertical="center"/>
    </xf>
    <xf numFmtId="38" fontId="8" fillId="0" borderId="56" xfId="4" applyNumberFormat="1" applyFont="1" applyBorder="1" applyAlignment="1">
      <alignment horizontal="center" vertical="center"/>
    </xf>
    <xf numFmtId="38" fontId="8" fillId="0" borderId="58" xfId="4" applyNumberFormat="1" applyFont="1" applyBorder="1" applyAlignment="1">
      <alignment horizontal="center" vertical="center"/>
    </xf>
    <xf numFmtId="38" fontId="8" fillId="0" borderId="59" xfId="4" applyNumberFormat="1" applyFont="1" applyBorder="1">
      <alignment vertical="center"/>
    </xf>
    <xf numFmtId="38" fontId="8" fillId="0" borderId="55" xfId="4" applyNumberFormat="1" applyFont="1" applyBorder="1" applyAlignment="1">
      <alignment horizontal="center" vertical="center"/>
    </xf>
    <xf numFmtId="38" fontId="8" fillId="0" borderId="6" xfId="4" applyNumberFormat="1" applyFont="1" applyBorder="1" applyAlignment="1">
      <alignment horizontal="right" vertical="center"/>
    </xf>
    <xf numFmtId="38" fontId="8" fillId="0" borderId="48" xfId="4" applyNumberFormat="1" applyFont="1" applyBorder="1" applyAlignment="1">
      <alignment horizontal="right" vertical="center"/>
    </xf>
    <xf numFmtId="38" fontId="16" fillId="0" borderId="104" xfId="4" applyNumberFormat="1" applyFont="1" applyBorder="1" applyAlignment="1">
      <alignment horizontal="right" vertical="center"/>
    </xf>
    <xf numFmtId="38" fontId="16" fillId="0" borderId="105" xfId="4" applyNumberFormat="1" applyFont="1" applyBorder="1" applyAlignment="1">
      <alignment horizontal="right" vertical="center"/>
    </xf>
    <xf numFmtId="0" fontId="8" fillId="2" borderId="118" xfId="4" applyFont="1" applyFill="1" applyBorder="1" applyAlignment="1">
      <alignment horizontal="center" vertical="center"/>
    </xf>
    <xf numFmtId="0" fontId="8" fillId="2" borderId="21" xfId="4" applyFont="1" applyFill="1" applyBorder="1" applyAlignment="1">
      <alignment horizontal="center" vertical="center"/>
    </xf>
    <xf numFmtId="0" fontId="8" fillId="2" borderId="49" xfId="4" applyFont="1" applyFill="1" applyBorder="1" applyAlignment="1">
      <alignment horizontal="center" vertical="center"/>
    </xf>
    <xf numFmtId="0" fontId="8" fillId="0" borderId="6" xfId="4" applyFont="1" applyBorder="1" applyAlignment="1">
      <alignment horizontal="center" vertical="center"/>
    </xf>
    <xf numFmtId="0" fontId="8" fillId="0" borderId="48" xfId="4" applyFont="1" applyBorder="1" applyAlignment="1">
      <alignment horizontal="center" vertical="center"/>
    </xf>
    <xf numFmtId="0" fontId="8" fillId="0" borderId="52" xfId="4" applyFont="1" applyBorder="1" applyAlignment="1">
      <alignment horizontal="center" vertical="center" wrapText="1"/>
    </xf>
    <xf numFmtId="0" fontId="8" fillId="0" borderId="20" xfId="4" applyFont="1" applyBorder="1" applyAlignment="1">
      <alignment horizontal="center" vertical="center"/>
    </xf>
    <xf numFmtId="0" fontId="8" fillId="0" borderId="29" xfId="4" applyFont="1" applyBorder="1" applyAlignment="1">
      <alignment horizontal="center" vertical="center"/>
    </xf>
    <xf numFmtId="0" fontId="8" fillId="0" borderId="18" xfId="4" applyFont="1" applyBorder="1" applyAlignment="1">
      <alignment horizontal="center" vertical="center"/>
    </xf>
    <xf numFmtId="0" fontId="8" fillId="0" borderId="45" xfId="4" applyFont="1" applyBorder="1" applyAlignment="1">
      <alignment horizontal="center" vertical="center"/>
    </xf>
    <xf numFmtId="0" fontId="8" fillId="0" borderId="53" xfId="4" applyFont="1" applyBorder="1" applyAlignment="1">
      <alignment horizontal="center" vertical="center"/>
    </xf>
    <xf numFmtId="38" fontId="8" fillId="0" borderId="12" xfId="4" applyNumberFormat="1" applyFont="1" applyBorder="1" applyAlignment="1">
      <alignment horizontal="right" vertical="center"/>
    </xf>
    <xf numFmtId="38" fontId="8" fillId="0" borderId="14" xfId="4" applyNumberFormat="1" applyFont="1" applyBorder="1" applyAlignment="1">
      <alignment horizontal="right" vertical="center"/>
    </xf>
    <xf numFmtId="38" fontId="8" fillId="0" borderId="54" xfId="4" applyNumberFormat="1" applyFont="1" applyBorder="1" applyAlignment="1">
      <alignment horizontal="right" vertical="center"/>
    </xf>
    <xf numFmtId="0" fontId="14" fillId="7" borderId="46" xfId="4" applyFont="1" applyFill="1" applyBorder="1" applyAlignment="1">
      <alignment horizontal="center" vertical="center"/>
    </xf>
    <xf numFmtId="0" fontId="14" fillId="7" borderId="41" xfId="4" applyFont="1" applyFill="1" applyBorder="1" applyAlignment="1">
      <alignment horizontal="center" vertical="center"/>
    </xf>
    <xf numFmtId="0" fontId="14" fillId="7" borderId="29" xfId="4" applyFont="1" applyFill="1" applyBorder="1" applyAlignment="1">
      <alignment horizontal="center" vertical="center"/>
    </xf>
    <xf numFmtId="0" fontId="14" fillId="7" borderId="18" xfId="4" applyFont="1" applyFill="1" applyBorder="1" applyAlignment="1">
      <alignment horizontal="center" vertical="center"/>
    </xf>
    <xf numFmtId="0" fontId="14" fillId="7" borderId="42" xfId="4" applyFont="1" applyFill="1" applyBorder="1" applyAlignment="1">
      <alignment horizontal="center" vertical="center" wrapText="1"/>
    </xf>
    <xf numFmtId="0" fontId="14" fillId="7" borderId="14" xfId="4" applyFont="1" applyFill="1" applyBorder="1" applyAlignment="1">
      <alignment horizontal="center" vertical="center" wrapText="1"/>
    </xf>
    <xf numFmtId="0" fontId="14" fillId="7" borderId="14" xfId="4" applyFont="1" applyFill="1" applyBorder="1" applyAlignment="1">
      <alignment horizontal="center" vertical="center"/>
    </xf>
    <xf numFmtId="0" fontId="14" fillId="7" borderId="51" xfId="4" applyFont="1" applyFill="1" applyBorder="1" applyAlignment="1">
      <alignment horizontal="center" vertical="center" wrapText="1"/>
    </xf>
    <xf numFmtId="0" fontId="14" fillId="7" borderId="44" xfId="4" applyFont="1" applyFill="1" applyBorder="1" applyAlignment="1">
      <alignment horizontal="center" vertical="center" wrapText="1"/>
    </xf>
    <xf numFmtId="0" fontId="14" fillId="7" borderId="40" xfId="4" applyFont="1" applyFill="1" applyBorder="1" applyAlignment="1">
      <alignment horizontal="center" vertical="center" wrapText="1"/>
    </xf>
    <xf numFmtId="0" fontId="14" fillId="9" borderId="16" xfId="4" applyFont="1" applyFill="1" applyBorder="1" applyAlignment="1">
      <alignment horizontal="center" vertical="center" wrapText="1"/>
    </xf>
    <xf numFmtId="0" fontId="14" fillId="9" borderId="21" xfId="4" applyFont="1" applyFill="1" applyBorder="1" applyAlignment="1">
      <alignment horizontal="center" vertical="center" wrapText="1"/>
    </xf>
    <xf numFmtId="0" fontId="14" fillId="9" borderId="17" xfId="4" applyFont="1" applyFill="1" applyBorder="1" applyAlignment="1">
      <alignment horizontal="center" vertical="center" wrapText="1"/>
    </xf>
    <xf numFmtId="0" fontId="14" fillId="9" borderId="86" xfId="4" applyFont="1" applyFill="1" applyBorder="1" applyAlignment="1">
      <alignment horizontal="center" vertical="center" wrapText="1"/>
    </xf>
    <xf numFmtId="0" fontId="8" fillId="2" borderId="16" xfId="4" applyFont="1" applyFill="1" applyBorder="1" applyAlignment="1">
      <alignment horizontal="center" vertical="center"/>
    </xf>
    <xf numFmtId="0" fontId="6" fillId="0" borderId="31" xfId="2" applyFont="1" applyBorder="1" applyAlignment="1">
      <alignment horizontal="center" vertical="center" textRotation="255" wrapText="1"/>
    </xf>
    <xf numFmtId="0" fontId="6" fillId="0" borderId="32" xfId="2" applyFont="1" applyBorder="1" applyAlignment="1">
      <alignment horizontal="center" vertical="center" textRotation="255" wrapText="1"/>
    </xf>
    <xf numFmtId="0" fontId="6" fillId="0" borderId="33" xfId="2" applyFont="1" applyBorder="1" applyAlignment="1">
      <alignment horizontal="center" vertical="center" textRotation="255" wrapText="1"/>
    </xf>
    <xf numFmtId="38" fontId="16" fillId="0" borderId="107" xfId="4" applyNumberFormat="1" applyFont="1" applyBorder="1" applyAlignment="1">
      <alignment horizontal="right" vertical="center"/>
    </xf>
    <xf numFmtId="38" fontId="16" fillId="0" borderId="108" xfId="4" applyNumberFormat="1" applyFont="1" applyBorder="1" applyAlignment="1">
      <alignment horizontal="right" vertical="center"/>
    </xf>
    <xf numFmtId="38" fontId="16" fillId="0" borderId="109" xfId="4" applyNumberFormat="1" applyFont="1" applyBorder="1" applyAlignment="1">
      <alignment horizontal="right" vertical="center"/>
    </xf>
    <xf numFmtId="38" fontId="16" fillId="0" borderId="148" xfId="4" applyNumberFormat="1" applyFont="1" applyBorder="1" applyAlignment="1">
      <alignment horizontal="right" vertical="center"/>
    </xf>
    <xf numFmtId="38" fontId="16" fillId="2" borderId="111" xfId="4" applyNumberFormat="1" applyFont="1" applyFill="1" applyBorder="1" applyAlignment="1">
      <alignment horizontal="right" vertical="center"/>
    </xf>
    <xf numFmtId="38" fontId="16" fillId="2" borderId="44" xfId="4" applyNumberFormat="1" applyFont="1" applyFill="1" applyBorder="1" applyAlignment="1">
      <alignment horizontal="right" vertical="center"/>
    </xf>
    <xf numFmtId="38" fontId="16" fillId="2" borderId="22" xfId="4" applyNumberFormat="1" applyFont="1" applyFill="1" applyBorder="1">
      <alignment vertical="center"/>
    </xf>
    <xf numFmtId="38" fontId="16" fillId="2" borderId="23" xfId="4" applyNumberFormat="1" applyFont="1" applyFill="1" applyBorder="1">
      <alignment vertical="center"/>
    </xf>
    <xf numFmtId="38" fontId="16" fillId="6" borderId="24" xfId="4" applyNumberFormat="1" applyFont="1" applyFill="1" applyBorder="1" applyAlignment="1">
      <alignment horizontal="right" vertical="center"/>
    </xf>
    <xf numFmtId="38" fontId="16" fillId="6" borderId="23" xfId="4" applyNumberFormat="1" applyFont="1" applyFill="1" applyBorder="1" applyAlignment="1">
      <alignment horizontal="right" vertical="center"/>
    </xf>
    <xf numFmtId="38" fontId="16" fillId="6" borderId="50" xfId="4" applyNumberFormat="1" applyFont="1" applyFill="1" applyBorder="1" applyAlignment="1">
      <alignment horizontal="right" vertical="center"/>
    </xf>
    <xf numFmtId="38" fontId="16" fillId="2" borderId="145" xfId="4" applyNumberFormat="1" applyFont="1" applyFill="1" applyBorder="1">
      <alignment vertical="center"/>
    </xf>
    <xf numFmtId="38" fontId="16" fillId="2" borderId="26" xfId="4" applyNumberFormat="1" applyFont="1" applyFill="1" applyBorder="1">
      <alignment vertical="center"/>
    </xf>
    <xf numFmtId="38" fontId="16" fillId="2" borderId="27" xfId="4" applyNumberFormat="1" applyFont="1" applyFill="1" applyBorder="1">
      <alignment vertical="center"/>
    </xf>
    <xf numFmtId="38" fontId="16" fillId="6" borderId="26" xfId="4" applyNumberFormat="1" applyFont="1" applyFill="1" applyBorder="1" applyAlignment="1">
      <alignment horizontal="right" vertical="center"/>
    </xf>
    <xf numFmtId="38" fontId="16" fillId="6" borderId="27" xfId="4" applyNumberFormat="1" applyFont="1" applyFill="1" applyBorder="1" applyAlignment="1">
      <alignment horizontal="right" vertical="center"/>
    </xf>
    <xf numFmtId="38" fontId="16" fillId="6" borderId="39" xfId="4" applyNumberFormat="1" applyFont="1" applyFill="1" applyBorder="1" applyAlignment="1">
      <alignment horizontal="right" vertical="center"/>
    </xf>
    <xf numFmtId="38" fontId="16" fillId="2" borderId="146" xfId="4" applyNumberFormat="1" applyFont="1" applyFill="1" applyBorder="1">
      <alignment vertical="center"/>
    </xf>
    <xf numFmtId="38" fontId="16" fillId="8" borderId="112" xfId="4" applyNumberFormat="1" applyFont="1" applyFill="1" applyBorder="1" applyAlignment="1">
      <alignment horizontal="right" vertical="center"/>
    </xf>
    <xf numFmtId="38" fontId="16" fillId="8" borderId="113" xfId="4" applyNumberFormat="1" applyFont="1" applyFill="1" applyBorder="1" applyAlignment="1">
      <alignment horizontal="right" vertical="center"/>
    </xf>
    <xf numFmtId="38" fontId="16" fillId="8" borderId="114" xfId="4" applyNumberFormat="1" applyFont="1" applyFill="1" applyBorder="1" applyAlignment="1">
      <alignment horizontal="right" vertical="center"/>
    </xf>
    <xf numFmtId="38" fontId="16" fillId="2" borderId="112" xfId="4" applyNumberFormat="1" applyFont="1" applyFill="1" applyBorder="1" applyAlignment="1">
      <alignment horizontal="right" vertical="center"/>
    </xf>
    <xf numFmtId="38" fontId="16" fillId="2" borderId="113" xfId="4" applyNumberFormat="1" applyFont="1" applyFill="1" applyBorder="1" applyAlignment="1">
      <alignment horizontal="right" vertical="center"/>
    </xf>
    <xf numFmtId="38" fontId="16" fillId="2" borderId="149" xfId="4" applyNumberFormat="1" applyFont="1" applyFill="1" applyBorder="1" applyAlignment="1">
      <alignment horizontal="right" vertical="center"/>
    </xf>
    <xf numFmtId="38" fontId="16" fillId="0" borderId="103" xfId="4" applyNumberFormat="1" applyFont="1" applyBorder="1" applyAlignment="1">
      <alignment horizontal="right" vertical="center"/>
    </xf>
    <xf numFmtId="38" fontId="16" fillId="0" borderId="102" xfId="4" applyNumberFormat="1" applyFont="1" applyBorder="1" applyAlignment="1">
      <alignment horizontal="right" vertical="center"/>
    </xf>
    <xf numFmtId="38" fontId="16" fillId="0" borderId="147" xfId="4" applyNumberFormat="1" applyFont="1" applyBorder="1" applyAlignment="1">
      <alignment horizontal="right" vertical="center"/>
    </xf>
    <xf numFmtId="0" fontId="8" fillId="0" borderId="43" xfId="4" applyFont="1" applyBorder="1" applyAlignment="1">
      <alignment horizontal="center" vertical="center" wrapText="1"/>
    </xf>
    <xf numFmtId="0" fontId="8" fillId="0" borderId="6" xfId="4" applyFont="1" applyBorder="1" applyAlignment="1">
      <alignment horizontal="center" vertical="center" wrapText="1"/>
    </xf>
    <xf numFmtId="38" fontId="16" fillId="2" borderId="16" xfId="4" applyNumberFormat="1" applyFont="1" applyFill="1" applyBorder="1">
      <alignment vertical="center"/>
    </xf>
    <xf numFmtId="38" fontId="16" fillId="2" borderId="21" xfId="4" applyNumberFormat="1" applyFont="1" applyFill="1" applyBorder="1">
      <alignment vertical="center"/>
    </xf>
    <xf numFmtId="38" fontId="16" fillId="6" borderId="16" xfId="4" applyNumberFormat="1" applyFont="1" applyFill="1" applyBorder="1" applyAlignment="1">
      <alignment horizontal="right" vertical="center"/>
    </xf>
    <xf numFmtId="38" fontId="16" fillId="6" borderId="21" xfId="4" applyNumberFormat="1" applyFont="1" applyFill="1" applyBorder="1" applyAlignment="1">
      <alignment horizontal="right" vertical="center"/>
    </xf>
    <xf numFmtId="38" fontId="16" fillId="6" borderId="49" xfId="4" applyNumberFormat="1" applyFont="1" applyFill="1" applyBorder="1" applyAlignment="1">
      <alignment horizontal="right" vertical="center"/>
    </xf>
    <xf numFmtId="38" fontId="16" fillId="2" borderId="144" xfId="4" applyNumberFormat="1" applyFont="1" applyFill="1" applyBorder="1">
      <alignment vertical="center"/>
    </xf>
    <xf numFmtId="38" fontId="8" fillId="0" borderId="6" xfId="4" applyNumberFormat="1" applyFont="1" applyBorder="1" applyAlignment="1">
      <alignment horizontal="center" vertical="center"/>
    </xf>
    <xf numFmtId="38" fontId="8" fillId="2" borderId="6" xfId="4" applyNumberFormat="1" applyFont="1" applyFill="1" applyBorder="1">
      <alignment vertical="center"/>
    </xf>
    <xf numFmtId="38" fontId="8" fillId="6" borderId="6" xfId="4" applyNumberFormat="1" applyFont="1" applyFill="1" applyBorder="1" applyAlignment="1">
      <alignment horizontal="right" vertical="center"/>
    </xf>
    <xf numFmtId="38" fontId="8" fillId="6" borderId="48" xfId="4" applyNumberFormat="1" applyFont="1" applyFill="1" applyBorder="1" applyAlignment="1">
      <alignment horizontal="right" vertical="center"/>
    </xf>
    <xf numFmtId="38" fontId="8" fillId="6" borderId="17" xfId="4" applyNumberFormat="1" applyFont="1" applyFill="1" applyBorder="1" applyAlignment="1">
      <alignment horizontal="right" vertical="center"/>
    </xf>
    <xf numFmtId="38" fontId="8" fillId="2" borderId="143" xfId="4" applyNumberFormat="1" applyFont="1" applyFill="1" applyBorder="1">
      <alignment vertical="center"/>
    </xf>
    <xf numFmtId="0" fontId="8" fillId="0" borderId="42" xfId="4" applyFont="1" applyBorder="1" applyAlignment="1">
      <alignment horizontal="center" vertical="center"/>
    </xf>
    <xf numFmtId="0" fontId="8" fillId="0" borderId="15" xfId="4" applyFont="1" applyBorder="1" applyAlignment="1">
      <alignment horizontal="center" vertical="center"/>
    </xf>
    <xf numFmtId="38" fontId="8" fillId="0" borderId="90" xfId="5" applyFont="1" applyBorder="1" applyAlignment="1">
      <alignment horizontal="right" vertical="center"/>
    </xf>
    <xf numFmtId="38" fontId="8" fillId="0" borderId="91" xfId="5" applyFont="1" applyBorder="1" applyAlignment="1">
      <alignment horizontal="right" vertical="center"/>
    </xf>
    <xf numFmtId="38" fontId="8" fillId="0" borderId="92" xfId="5" applyFont="1" applyBorder="1" applyAlignment="1">
      <alignment horizontal="right" vertical="center"/>
    </xf>
    <xf numFmtId="0" fontId="8" fillId="0" borderId="43" xfId="4" applyFont="1" applyBorder="1" applyAlignment="1">
      <alignment horizontal="center" vertical="center"/>
    </xf>
    <xf numFmtId="0" fontId="8" fillId="0" borderId="47" xfId="4" applyFont="1" applyBorder="1" applyAlignment="1">
      <alignment horizontal="center" vertical="center"/>
    </xf>
    <xf numFmtId="0" fontId="8" fillId="0" borderId="100" xfId="4" applyFont="1" applyBorder="1" applyAlignment="1">
      <alignment horizontal="center" vertical="center"/>
    </xf>
    <xf numFmtId="0" fontId="8" fillId="0" borderId="7" xfId="4" applyFont="1" applyBorder="1" applyAlignment="1">
      <alignment horizontal="center" vertical="center"/>
    </xf>
    <xf numFmtId="38" fontId="8" fillId="0" borderId="93" xfId="5" applyFont="1" applyBorder="1" applyAlignment="1">
      <alignment horizontal="right" vertical="center"/>
    </xf>
    <xf numFmtId="0" fontId="8" fillId="0" borderId="101" xfId="4" applyFont="1" applyBorder="1" applyAlignment="1">
      <alignment horizontal="center" vertical="center" wrapText="1"/>
    </xf>
    <xf numFmtId="0" fontId="8" fillId="0" borderId="17" xfId="4" applyFont="1" applyBorder="1" applyAlignment="1">
      <alignment horizontal="center" vertical="center" wrapText="1"/>
    </xf>
    <xf numFmtId="38" fontId="8" fillId="2" borderId="96" xfId="5" applyFont="1" applyFill="1" applyBorder="1" applyAlignment="1">
      <alignment horizontal="right" vertical="center"/>
    </xf>
    <xf numFmtId="38" fontId="8" fillId="2" borderId="97" xfId="5" applyFont="1" applyFill="1" applyBorder="1" applyAlignment="1">
      <alignment horizontal="right" vertical="center"/>
    </xf>
    <xf numFmtId="38" fontId="8" fillId="2" borderId="98" xfId="5" applyFont="1" applyFill="1" applyBorder="1" applyAlignment="1">
      <alignment horizontal="right" vertical="center"/>
    </xf>
    <xf numFmtId="38" fontId="8" fillId="6" borderId="96" xfId="5" applyFont="1" applyFill="1" applyBorder="1" applyAlignment="1">
      <alignment horizontal="right" vertical="center"/>
    </xf>
    <xf numFmtId="38" fontId="8" fillId="6" borderId="97" xfId="5" applyFont="1" applyFill="1" applyBorder="1" applyAlignment="1">
      <alignment horizontal="right" vertical="center"/>
    </xf>
    <xf numFmtId="38" fontId="8" fillId="6" borderId="99" xfId="5" applyFont="1" applyFill="1" applyBorder="1" applyAlignment="1">
      <alignment horizontal="right" vertical="center"/>
    </xf>
    <xf numFmtId="0" fontId="8" fillId="0" borderId="46" xfId="2" applyFont="1" applyBorder="1" applyAlignment="1">
      <alignment vertical="center" textRotation="255"/>
    </xf>
    <xf numFmtId="0" fontId="8" fillId="0" borderId="29" xfId="2" applyFont="1" applyBorder="1" applyAlignment="1">
      <alignment vertical="center" textRotation="255"/>
    </xf>
    <xf numFmtId="38" fontId="8" fillId="2" borderId="36" xfId="5" applyFont="1" applyFill="1" applyBorder="1" applyAlignment="1">
      <alignment horizontal="right" vertical="center"/>
    </xf>
    <xf numFmtId="38" fontId="8" fillId="2" borderId="37" xfId="5" applyFont="1" applyFill="1" applyBorder="1" applyAlignment="1">
      <alignment horizontal="right" vertical="center"/>
    </xf>
    <xf numFmtId="38" fontId="8" fillId="2" borderId="35" xfId="5" applyFont="1" applyFill="1" applyBorder="1" applyAlignment="1">
      <alignment horizontal="right" vertical="center"/>
    </xf>
    <xf numFmtId="38" fontId="8" fillId="6" borderId="36" xfId="5" applyFont="1" applyFill="1" applyBorder="1" applyAlignment="1">
      <alignment horizontal="right" vertical="center"/>
    </xf>
    <xf numFmtId="38" fontId="8" fillId="6" borderId="37" xfId="5" applyFont="1" applyFill="1" applyBorder="1" applyAlignment="1">
      <alignment horizontal="right" vertical="center"/>
    </xf>
    <xf numFmtId="38" fontId="8" fillId="6" borderId="38" xfId="5" applyFont="1" applyFill="1" applyBorder="1" applyAlignment="1">
      <alignment horizontal="right" vertical="center"/>
    </xf>
    <xf numFmtId="0" fontId="8" fillId="0" borderId="31" xfId="4" applyFont="1" applyBorder="1" applyAlignment="1">
      <alignment horizontal="center" vertical="center" wrapText="1"/>
    </xf>
    <xf numFmtId="0" fontId="8" fillId="0" borderId="32" xfId="4" applyFont="1" applyBorder="1" applyAlignment="1">
      <alignment horizontal="center" vertical="center" wrapText="1"/>
    </xf>
    <xf numFmtId="0" fontId="6" fillId="0" borderId="0" xfId="4" applyFont="1">
      <alignment vertical="center"/>
    </xf>
    <xf numFmtId="0" fontId="3" fillId="0" borderId="0" xfId="4" applyFont="1" applyAlignment="1">
      <alignment horizontal="center" vertical="center"/>
    </xf>
    <xf numFmtId="0" fontId="14" fillId="7" borderId="43" xfId="4" applyFont="1" applyFill="1" applyBorder="1" applyAlignment="1">
      <alignment horizontal="center" vertical="center" wrapText="1"/>
    </xf>
    <xf numFmtId="0" fontId="14" fillId="7" borderId="47" xfId="4" applyFont="1" applyFill="1" applyBorder="1" applyAlignment="1">
      <alignment horizontal="center" vertical="center" wrapText="1"/>
    </xf>
    <xf numFmtId="0" fontId="14" fillId="9" borderId="49" xfId="4" applyFont="1" applyFill="1" applyBorder="1" applyAlignment="1">
      <alignment horizontal="center" vertical="center" wrapText="1"/>
    </xf>
    <xf numFmtId="0" fontId="8" fillId="2" borderId="56" xfId="4" applyFont="1" applyFill="1" applyBorder="1" applyAlignment="1">
      <alignment horizontal="center" vertical="center"/>
    </xf>
    <xf numFmtId="0" fontId="8" fillId="2" borderId="57" xfId="4" applyFont="1" applyFill="1" applyBorder="1" applyAlignment="1">
      <alignment horizontal="center" vertical="center"/>
    </xf>
    <xf numFmtId="0" fontId="8" fillId="2" borderId="59" xfId="4" applyFont="1" applyFill="1" applyBorder="1" applyAlignment="1">
      <alignment horizontal="center" vertical="center"/>
    </xf>
    <xf numFmtId="0" fontId="6" fillId="0" borderId="41" xfId="4" applyFont="1" applyBorder="1" applyAlignment="1">
      <alignment horizontal="center" vertical="center"/>
    </xf>
    <xf numFmtId="0" fontId="6" fillId="0" borderId="18" xfId="4" applyFont="1" applyBorder="1" applyAlignment="1">
      <alignment horizontal="center" vertical="center"/>
    </xf>
    <xf numFmtId="0" fontId="6" fillId="0" borderId="19" xfId="4" applyFont="1" applyBorder="1" applyAlignment="1">
      <alignment horizontal="center" vertical="center"/>
    </xf>
    <xf numFmtId="38" fontId="8" fillId="0" borderId="42" xfId="4" applyNumberFormat="1" applyFont="1" applyBorder="1" applyAlignment="1">
      <alignment horizontal="right" vertical="center"/>
    </xf>
    <xf numFmtId="38" fontId="8" fillId="0" borderId="15" xfId="4" applyNumberFormat="1" applyFont="1" applyBorder="1" applyAlignment="1">
      <alignment horizontal="right" vertical="center"/>
    </xf>
    <xf numFmtId="38" fontId="47" fillId="0" borderId="12" xfId="3" applyFont="1" applyBorder="1" applyAlignment="1">
      <alignment horizontal="center" vertical="center" wrapText="1"/>
    </xf>
    <xf numFmtId="38" fontId="47" fillId="0" borderId="14" xfId="3" applyFont="1" applyBorder="1" applyAlignment="1">
      <alignment horizontal="center" vertical="center" wrapText="1"/>
    </xf>
    <xf numFmtId="38" fontId="47" fillId="0" borderId="15" xfId="3" applyFont="1" applyBorder="1" applyAlignment="1">
      <alignment horizontal="center" vertical="center" wrapText="1"/>
    </xf>
    <xf numFmtId="38" fontId="47" fillId="0" borderId="60" xfId="3" applyFont="1" applyBorder="1" applyAlignment="1">
      <alignment horizontal="center" vertical="center" wrapText="1"/>
    </xf>
    <xf numFmtId="38" fontId="47" fillId="0" borderId="77" xfId="3" applyFont="1" applyBorder="1" applyAlignment="1">
      <alignment horizontal="center" vertical="center" wrapText="1"/>
    </xf>
    <xf numFmtId="38" fontId="47" fillId="0" borderId="139" xfId="3" applyFont="1" applyBorder="1" applyAlignment="1">
      <alignment horizontal="center" vertical="center" wrapText="1"/>
    </xf>
    <xf numFmtId="38" fontId="47" fillId="0" borderId="130" xfId="0" applyNumberFormat="1" applyFont="1" applyBorder="1" applyAlignment="1">
      <alignment horizontal="center" vertical="center"/>
    </xf>
    <xf numFmtId="38" fontId="47" fillId="0" borderId="122" xfId="0" applyNumberFormat="1" applyFont="1" applyBorder="1" applyAlignment="1">
      <alignment horizontal="center" vertical="center"/>
    </xf>
    <xf numFmtId="38" fontId="47" fillId="0" borderId="123" xfId="0" applyNumberFormat="1" applyFont="1" applyBorder="1" applyAlignment="1">
      <alignment horizontal="center" vertical="center"/>
    </xf>
    <xf numFmtId="38" fontId="47" fillId="0" borderId="131" xfId="0" applyNumberFormat="1" applyFont="1" applyBorder="1" applyAlignment="1">
      <alignment horizontal="center" vertical="center"/>
    </xf>
    <xf numFmtId="38" fontId="47" fillId="0" borderId="125" xfId="0" applyNumberFormat="1" applyFont="1" applyBorder="1" applyAlignment="1">
      <alignment horizontal="center" vertical="center"/>
    </xf>
    <xf numFmtId="38" fontId="47" fillId="0" borderId="126" xfId="0" applyNumberFormat="1" applyFont="1" applyBorder="1" applyAlignment="1">
      <alignment horizontal="center" vertical="center"/>
    </xf>
    <xf numFmtId="38" fontId="47" fillId="0" borderId="132" xfId="0" applyNumberFormat="1" applyFont="1" applyBorder="1" applyAlignment="1">
      <alignment horizontal="center" vertical="center"/>
    </xf>
    <xf numFmtId="38" fontId="47" fillId="0" borderId="128" xfId="0" applyNumberFormat="1" applyFont="1" applyBorder="1" applyAlignment="1">
      <alignment horizontal="center" vertical="center"/>
    </xf>
    <xf numFmtId="38" fontId="47" fillId="0" borderId="129" xfId="0" applyNumberFormat="1" applyFont="1" applyBorder="1" applyAlignment="1">
      <alignment horizontal="center" vertical="center"/>
    </xf>
    <xf numFmtId="38" fontId="47" fillId="0" borderId="67" xfId="3" applyFont="1" applyBorder="1" applyAlignment="1">
      <alignment horizontal="center" vertical="center"/>
    </xf>
    <xf numFmtId="38" fontId="47" fillId="0" borderId="72" xfId="3" applyFont="1" applyBorder="1" applyAlignment="1">
      <alignment horizontal="center" vertical="center"/>
    </xf>
    <xf numFmtId="38" fontId="47" fillId="0" borderId="68" xfId="3" applyFont="1" applyBorder="1" applyAlignment="1">
      <alignment horizontal="center" vertical="center"/>
    </xf>
    <xf numFmtId="38" fontId="47" fillId="0" borderId="124" xfId="0" applyNumberFormat="1" applyFont="1" applyBorder="1" applyAlignment="1">
      <alignment horizontal="center" vertical="center"/>
    </xf>
    <xf numFmtId="38" fontId="47" fillId="0" borderId="127" xfId="0" applyNumberFormat="1" applyFont="1" applyBorder="1" applyAlignment="1">
      <alignment horizontal="center" vertical="center"/>
    </xf>
    <xf numFmtId="38" fontId="47" fillId="0" borderId="60" xfId="3" applyFont="1" applyBorder="1" applyAlignment="1">
      <alignment horizontal="center" vertical="center"/>
    </xf>
    <xf numFmtId="38" fontId="47" fillId="0" borderId="71" xfId="3" applyFont="1" applyBorder="1" applyAlignment="1">
      <alignment horizontal="center" vertical="center"/>
    </xf>
    <xf numFmtId="38" fontId="47" fillId="0" borderId="78" xfId="3" applyFont="1" applyBorder="1" applyAlignment="1">
      <alignment horizontal="center" vertical="center" wrapText="1"/>
    </xf>
    <xf numFmtId="38" fontId="47" fillId="0" borderId="67" xfId="3" applyFont="1" applyBorder="1" applyAlignment="1">
      <alignment horizontal="center" vertical="center" wrapText="1"/>
    </xf>
    <xf numFmtId="38" fontId="47" fillId="0" borderId="72" xfId="3" applyFont="1" applyBorder="1" applyAlignment="1">
      <alignment horizontal="center" vertical="center" wrapText="1"/>
    </xf>
    <xf numFmtId="38" fontId="47" fillId="0" borderId="68" xfId="3" applyFont="1" applyBorder="1" applyAlignment="1">
      <alignment horizontal="center" vertical="center" wrapText="1"/>
    </xf>
    <xf numFmtId="38" fontId="46" fillId="0" borderId="13" xfId="3" applyFont="1" applyBorder="1" applyAlignment="1">
      <alignment horizontal="center" vertical="center" wrapText="1"/>
    </xf>
    <xf numFmtId="38" fontId="46" fillId="0" borderId="63" xfId="3" applyFont="1" applyBorder="1" applyAlignment="1">
      <alignment horizontal="center" vertical="center" wrapText="1"/>
    </xf>
    <xf numFmtId="38" fontId="47" fillId="0" borderId="80" xfId="3" applyFont="1" applyBorder="1" applyAlignment="1">
      <alignment horizontal="center" vertical="center" wrapText="1"/>
    </xf>
    <xf numFmtId="38" fontId="47" fillId="0" borderId="81" xfId="3" applyFont="1" applyBorder="1" applyAlignment="1">
      <alignment horizontal="center" vertical="center" wrapText="1"/>
    </xf>
    <xf numFmtId="38" fontId="47" fillId="0" borderId="82" xfId="3" applyFont="1" applyBorder="1" applyAlignment="1">
      <alignment horizontal="center" vertical="center" wrapText="1"/>
    </xf>
    <xf numFmtId="38" fontId="46" fillId="0" borderId="11" xfId="3" applyFont="1" applyBorder="1" applyAlignment="1">
      <alignment horizontal="center" vertical="center" wrapText="1"/>
    </xf>
    <xf numFmtId="38" fontId="46" fillId="0" borderId="70" xfId="3" applyFont="1" applyBorder="1" applyAlignment="1">
      <alignment horizontal="center" vertical="center" wrapText="1"/>
    </xf>
    <xf numFmtId="38" fontId="47" fillId="0" borderId="16" xfId="3" applyFont="1" applyBorder="1" applyAlignment="1">
      <alignment horizontal="center" vertical="center"/>
    </xf>
    <xf numFmtId="38" fontId="47" fillId="0" borderId="21" xfId="3" applyFont="1" applyBorder="1" applyAlignment="1">
      <alignment horizontal="center" vertical="center"/>
    </xf>
    <xf numFmtId="38" fontId="47" fillId="0" borderId="17" xfId="3" applyFont="1" applyBorder="1" applyAlignment="1">
      <alignment horizontal="center" vertical="center"/>
    </xf>
    <xf numFmtId="0" fontId="6" fillId="0" borderId="0" xfId="2" applyFont="1" applyAlignment="1">
      <alignment horizontal="left" vertical="center"/>
    </xf>
    <xf numFmtId="0" fontId="3" fillId="0" borderId="0" xfId="2" applyFont="1" applyAlignment="1">
      <alignment horizontal="center" vertical="center"/>
    </xf>
    <xf numFmtId="38" fontId="12" fillId="0" borderId="8" xfId="3" applyFont="1" applyBorder="1" applyAlignment="1">
      <alignment horizontal="center" vertical="center"/>
    </xf>
    <xf numFmtId="38" fontId="12" fillId="0" borderId="9" xfId="3" applyFont="1" applyBorder="1" applyAlignment="1">
      <alignment horizontal="center" vertical="center"/>
    </xf>
    <xf numFmtId="38" fontId="12" fillId="0" borderId="10" xfId="3" applyFont="1" applyBorder="1" applyAlignment="1">
      <alignment horizontal="center" vertical="center"/>
    </xf>
    <xf numFmtId="0" fontId="39" fillId="5" borderId="62" xfId="2" applyFont="1" applyFill="1" applyBorder="1" applyAlignment="1">
      <alignment horizontal="center" vertical="center"/>
    </xf>
    <xf numFmtId="0" fontId="39" fillId="5" borderId="74" xfId="2" applyFont="1" applyFill="1" applyBorder="1" applyAlignment="1">
      <alignment horizontal="center" vertical="center"/>
    </xf>
    <xf numFmtId="0" fontId="21" fillId="4" borderId="34" xfId="2" applyFont="1" applyFill="1" applyBorder="1" applyAlignment="1">
      <alignment horizontal="center" vertical="center"/>
    </xf>
    <xf numFmtId="0" fontId="21" fillId="4" borderId="37" xfId="2" applyFont="1" applyFill="1" applyBorder="1" applyAlignment="1">
      <alignment horizontal="center" vertical="center"/>
    </xf>
    <xf numFmtId="38" fontId="47" fillId="0" borderId="121" xfId="0" applyNumberFormat="1" applyFont="1" applyBorder="1" applyAlignment="1">
      <alignment horizontal="center" vertical="center"/>
    </xf>
    <xf numFmtId="38" fontId="46" fillId="0" borderId="64" xfId="3" applyFont="1" applyBorder="1" applyAlignment="1">
      <alignment horizontal="center" vertical="center" wrapText="1"/>
    </xf>
    <xf numFmtId="38" fontId="46" fillId="0" borderId="79" xfId="3" applyFont="1" applyBorder="1" applyAlignment="1">
      <alignment horizontal="center" vertical="center" wrapText="1"/>
    </xf>
    <xf numFmtId="38" fontId="46" fillId="0" borderId="18" xfId="3" applyFont="1" applyBorder="1" applyAlignment="1">
      <alignment horizontal="center" vertical="center" wrapText="1"/>
    </xf>
    <xf numFmtId="38" fontId="46" fillId="0" borderId="84" xfId="3" applyFont="1" applyBorder="1" applyAlignment="1">
      <alignment horizontal="center" vertical="center" wrapText="1"/>
    </xf>
    <xf numFmtId="38" fontId="47" fillId="0" borderId="134" xfId="0" applyNumberFormat="1" applyFont="1" applyBorder="1" applyAlignment="1">
      <alignment horizontal="center" vertical="center"/>
    </xf>
    <xf numFmtId="38" fontId="47" fillId="0" borderId="135" xfId="0" applyNumberFormat="1" applyFont="1" applyBorder="1" applyAlignment="1">
      <alignment horizontal="center" vertical="center"/>
    </xf>
    <xf numFmtId="38" fontId="46" fillId="0" borderId="153" xfId="3" applyFont="1" applyBorder="1" applyAlignment="1">
      <alignment horizontal="center" vertical="center" wrapText="1"/>
    </xf>
    <xf numFmtId="38" fontId="47" fillId="0" borderId="154" xfId="3" applyFont="1" applyBorder="1" applyAlignment="1">
      <alignment horizontal="center" vertical="center" wrapText="1"/>
    </xf>
    <xf numFmtId="38" fontId="47" fillId="0" borderId="155" xfId="3" applyFont="1" applyBorder="1" applyAlignment="1">
      <alignment horizontal="center" vertical="center"/>
    </xf>
    <xf numFmtId="38" fontId="47" fillId="0" borderId="156" xfId="3" applyFont="1" applyBorder="1" applyAlignment="1">
      <alignment horizontal="center" vertical="center"/>
    </xf>
    <xf numFmtId="38" fontId="47" fillId="0" borderId="157" xfId="3" applyFont="1" applyBorder="1" applyAlignment="1">
      <alignment horizontal="center" vertical="center"/>
    </xf>
    <xf numFmtId="38" fontId="47" fillId="0" borderId="67" xfId="3" applyFont="1" applyFill="1" applyBorder="1" applyAlignment="1">
      <alignment horizontal="center" vertical="center" wrapText="1"/>
    </xf>
    <xf numFmtId="38" fontId="47" fillId="0" borderId="72" xfId="3" applyFont="1" applyFill="1" applyBorder="1" applyAlignment="1">
      <alignment horizontal="center" vertical="center" wrapText="1"/>
    </xf>
    <xf numFmtId="38" fontId="47" fillId="0" borderId="68" xfId="3" applyFont="1" applyFill="1" applyBorder="1" applyAlignment="1">
      <alignment horizontal="center" vertical="center" wrapText="1"/>
    </xf>
    <xf numFmtId="0" fontId="30" fillId="0" borderId="0" xfId="2" applyFont="1" applyAlignment="1">
      <alignment horizontal="left" vertical="center"/>
    </xf>
    <xf numFmtId="0" fontId="21" fillId="4" borderId="35" xfId="2" applyFont="1" applyFill="1" applyBorder="1" applyAlignment="1">
      <alignment horizontal="center" vertical="center"/>
    </xf>
    <xf numFmtId="0" fontId="6" fillId="5" borderId="62" xfId="2" applyFont="1" applyFill="1" applyBorder="1" applyAlignment="1">
      <alignment horizontal="center" vertical="center"/>
    </xf>
    <xf numFmtId="38" fontId="46" fillId="0" borderId="8" xfId="3" applyFont="1" applyBorder="1" applyAlignment="1">
      <alignment horizontal="center" vertical="center"/>
    </xf>
    <xf numFmtId="38" fontId="46" fillId="0" borderId="9" xfId="3" applyFont="1" applyBorder="1" applyAlignment="1">
      <alignment horizontal="center" vertical="center"/>
    </xf>
    <xf numFmtId="38" fontId="46" fillId="0" borderId="10" xfId="3" applyFont="1" applyBorder="1" applyAlignment="1">
      <alignment horizontal="center" vertical="center"/>
    </xf>
    <xf numFmtId="0" fontId="6" fillId="5" borderId="141" xfId="2" applyFont="1" applyFill="1" applyBorder="1" applyAlignment="1">
      <alignment horizontal="center" vertical="center"/>
    </xf>
    <xf numFmtId="0" fontId="6" fillId="5" borderId="142" xfId="2" applyFont="1" applyFill="1" applyBorder="1" applyAlignment="1">
      <alignment horizontal="center" vertical="center"/>
    </xf>
    <xf numFmtId="0" fontId="8" fillId="0" borderId="0" xfId="0" applyFont="1" applyAlignment="1">
      <alignment horizontal="right" vertical="center" wrapText="1"/>
    </xf>
    <xf numFmtId="0" fontId="29" fillId="0" borderId="0" xfId="0" applyFont="1" applyAlignment="1">
      <alignment horizontal="right" vertical="center" wrapText="1"/>
    </xf>
  </cellXfs>
  <cellStyles count="7">
    <cellStyle name="パーセント" xfId="1" builtinId="5"/>
    <cellStyle name="パーセント 2" xfId="6" xr:uid="{EB733211-1156-4F9D-8995-242E4978CEE6}"/>
    <cellStyle name="桁区切り" xfId="5" builtinId="6"/>
    <cellStyle name="桁区切り 2" xfId="3" xr:uid="{6B58E48F-5BA0-4B5D-A527-4C35E71FFCA4}"/>
    <cellStyle name="標準" xfId="0" builtinId="0"/>
    <cellStyle name="標準 2" xfId="2" xr:uid="{32B19E75-9B62-4B69-A50F-D55E042105F1}"/>
    <cellStyle name="標準 3" xfId="4" xr:uid="{C2C0DF90-DD14-4F76-B617-39E2D6CB7291}"/>
  </cellStyles>
  <dxfs count="0"/>
  <tableStyles count="0" defaultTableStyle="TableStyleMedium2" defaultPivotStyle="PivotStyleLight16"/>
  <colors>
    <mruColors>
      <color rgb="FF3B383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3" Type="http://schemas.openxmlformats.org/officeDocument/2006/relationships/themeOverride" Target="../theme/themeOverride7.xml"/><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3" Type="http://schemas.openxmlformats.org/officeDocument/2006/relationships/themeOverride" Target="../theme/themeOverride8.xml"/><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3" Type="http://schemas.openxmlformats.org/officeDocument/2006/relationships/themeOverride" Target="../theme/themeOverride9.xml"/><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3" Type="http://schemas.openxmlformats.org/officeDocument/2006/relationships/themeOverride" Target="../theme/themeOverride10.xml"/><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3" Type="http://schemas.openxmlformats.org/officeDocument/2006/relationships/themeOverride" Target="../theme/themeOverride11.xml"/><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3" Type="http://schemas.openxmlformats.org/officeDocument/2006/relationships/themeOverride" Target="../theme/themeOverride12.xml"/><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themeOverride" Target="../theme/themeOverride4.xml"/><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3" Type="http://schemas.openxmlformats.org/officeDocument/2006/relationships/themeOverride" Target="../theme/themeOverride5.xml"/><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3" Type="http://schemas.openxmlformats.org/officeDocument/2006/relationships/themeOverride" Target="../theme/themeOverride6.xml"/><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1845264059971141E-2"/>
          <c:y val="2.4520370925636279E-2"/>
          <c:w val="0.92074024764033657"/>
          <c:h val="0.91717038008698748"/>
        </c:manualLayout>
      </c:layout>
      <c:barChart>
        <c:barDir val="col"/>
        <c:grouping val="stacked"/>
        <c:varyColors val="0"/>
        <c:ser>
          <c:idx val="0"/>
          <c:order val="0"/>
          <c:tx>
            <c:strRef>
              <c:f>収支計画書_詳細!$T$23</c:f>
              <c:strCache>
                <c:ptCount val="1"/>
                <c:pt idx="0">
                  <c:v>雇用契約(フルタイム)両手型</c:v>
                </c:pt>
              </c:strCache>
            </c:strRef>
          </c:tx>
          <c:spPr>
            <a:solidFill>
              <a:schemeClr val="accent3">
                <a:lumMod val="40000"/>
                <a:lumOff val="60000"/>
                <a:alpha val="7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游明朝 Demibold" panose="02020600000000000000" pitchFamily="18" charset="-128"/>
                    <a:ea typeface="游明朝 Demibold" panose="02020600000000000000" pitchFamily="18"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収支計画書_詳細!$U$21:$AE$21</c15:sqref>
                  </c15:fullRef>
                </c:ext>
              </c:extLst>
              <c:f>収支計画書_詳細!$W$21:$AE$21</c:f>
              <c:strCache>
                <c:ptCount val="9"/>
                <c:pt idx="0">
                  <c:v>5月
(計画)</c:v>
                </c:pt>
                <c:pt idx="1">
                  <c:v>6月
(計画)</c:v>
                </c:pt>
                <c:pt idx="2">
                  <c:v>7月
(計画)</c:v>
                </c:pt>
                <c:pt idx="3">
                  <c:v>8月
(計画)</c:v>
                </c:pt>
                <c:pt idx="4">
                  <c:v>9月
(計画)</c:v>
                </c:pt>
                <c:pt idx="5">
                  <c:v>10月
(計画)</c:v>
                </c:pt>
                <c:pt idx="6">
                  <c:v>11月
(計画)</c:v>
                </c:pt>
                <c:pt idx="7">
                  <c:v>12月
(計画)</c:v>
                </c:pt>
                <c:pt idx="8">
                  <c:v>1月
(計画)</c:v>
                </c:pt>
              </c:strCache>
            </c:strRef>
          </c:cat>
          <c:val>
            <c:numRef>
              <c:extLst>
                <c:ext xmlns:c15="http://schemas.microsoft.com/office/drawing/2012/chart" uri="{02D57815-91ED-43cb-92C2-25804820EDAC}">
                  <c15:fullRef>
                    <c15:sqref>収支計画書_詳細!$U$23:$AE$23</c15:sqref>
                  </c15:fullRef>
                </c:ext>
              </c:extLst>
              <c:f>収支計画書_詳細!$W$23:$AE$23</c:f>
              <c:numCache>
                <c:formatCode>#,##0_);[Red]\(#,##0\)</c:formatCode>
                <c:ptCount val="9"/>
                <c:pt idx="0">
                  <c:v>8</c:v>
                </c:pt>
                <c:pt idx="1">
                  <c:v>16</c:v>
                </c:pt>
                <c:pt idx="2">
                  <c:v>24</c:v>
                </c:pt>
                <c:pt idx="3">
                  <c:v>36</c:v>
                </c:pt>
                <c:pt idx="4">
                  <c:v>48</c:v>
                </c:pt>
                <c:pt idx="5">
                  <c:v>60</c:v>
                </c:pt>
                <c:pt idx="6">
                  <c:v>76</c:v>
                </c:pt>
                <c:pt idx="7">
                  <c:v>92</c:v>
                </c:pt>
                <c:pt idx="8">
                  <c:v>112</c:v>
                </c:pt>
              </c:numCache>
            </c:numRef>
          </c:val>
          <c:extLst>
            <c:ext xmlns:c16="http://schemas.microsoft.com/office/drawing/2014/chart" uri="{C3380CC4-5D6E-409C-BE32-E72D297353CC}">
              <c16:uniqueId val="{00000016-6B99-4F88-A081-FF57A89E525D}"/>
            </c:ext>
          </c:extLst>
        </c:ser>
        <c:ser>
          <c:idx val="2"/>
          <c:order val="1"/>
          <c:tx>
            <c:strRef>
              <c:f>{"雇用契約(フルタイム)片手型"}</c:f>
              <c:strCache>
                <c:ptCount val="1"/>
                <c:pt idx="0">
                  <c:v>雇用契約(フルタイム)片手型</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solidFill>
                    <a:latin typeface="游明朝 Demibold" panose="02020600000000000000" pitchFamily="18" charset="-128"/>
                    <a:ea typeface="游明朝 Demibold" panose="02020600000000000000" pitchFamily="18"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収支計画書_詳細!$U$21:$AE$21</c15:sqref>
                  </c15:fullRef>
                </c:ext>
              </c:extLst>
              <c:f>収支計画書_詳細!$W$21:$AE$21</c:f>
              <c:strCache>
                <c:ptCount val="9"/>
                <c:pt idx="0">
                  <c:v>5月
(計画)</c:v>
                </c:pt>
                <c:pt idx="1">
                  <c:v>6月
(計画)</c:v>
                </c:pt>
                <c:pt idx="2">
                  <c:v>7月
(計画)</c:v>
                </c:pt>
                <c:pt idx="3">
                  <c:v>8月
(計画)</c:v>
                </c:pt>
                <c:pt idx="4">
                  <c:v>9月
(計画)</c:v>
                </c:pt>
                <c:pt idx="5">
                  <c:v>10月
(計画)</c:v>
                </c:pt>
                <c:pt idx="6">
                  <c:v>11月
(計画)</c:v>
                </c:pt>
                <c:pt idx="7">
                  <c:v>12月
(計画)</c:v>
                </c:pt>
                <c:pt idx="8">
                  <c:v>1月
(計画)</c:v>
                </c:pt>
              </c:strCache>
            </c:strRef>
          </c:cat>
          <c:val>
            <c:numRef>
              <c:extLst>
                <c:ext xmlns:c15="http://schemas.microsoft.com/office/drawing/2012/chart" uri="{02D57815-91ED-43cb-92C2-25804820EDAC}">
                  <c15:fullRef>
                    <c15:sqref>収支計画書_詳細!$U$24:$AE$24</c15:sqref>
                  </c15:fullRef>
                </c:ext>
              </c:extLst>
              <c:f>収支計画書_詳細!$W$24:$AE$24</c:f>
              <c:numCache>
                <c:formatCode>#,##0_);[Red]\(#,##0\)</c:formatCode>
                <c:ptCount val="9"/>
                <c:pt idx="0">
                  <c:v>8</c:v>
                </c:pt>
                <c:pt idx="1">
                  <c:v>16</c:v>
                </c:pt>
                <c:pt idx="2">
                  <c:v>28</c:v>
                </c:pt>
                <c:pt idx="3">
                  <c:v>40</c:v>
                </c:pt>
                <c:pt idx="4">
                  <c:v>52</c:v>
                </c:pt>
                <c:pt idx="5">
                  <c:v>68</c:v>
                </c:pt>
                <c:pt idx="6">
                  <c:v>84</c:v>
                </c:pt>
                <c:pt idx="7">
                  <c:v>100</c:v>
                </c:pt>
                <c:pt idx="8">
                  <c:v>120</c:v>
                </c:pt>
              </c:numCache>
            </c:numRef>
          </c:val>
          <c:extLst>
            <c:ext xmlns:c16="http://schemas.microsoft.com/office/drawing/2014/chart" uri="{C3380CC4-5D6E-409C-BE32-E72D297353CC}">
              <c16:uniqueId val="{0000000C-6FF1-4CF1-81D1-25E41E2867FD}"/>
            </c:ext>
          </c:extLst>
        </c:ser>
        <c:ser>
          <c:idx val="1"/>
          <c:order val="2"/>
          <c:tx>
            <c:strRef>
              <c:f>収支計画書_詳細!$T$25</c:f>
              <c:strCache>
                <c:ptCount val="1"/>
                <c:pt idx="0">
                  <c:v>雇用契約(フルタイム)以外</c:v>
                </c:pt>
              </c:strCache>
            </c:strRef>
          </c:tx>
          <c:spPr>
            <a:solidFill>
              <a:schemeClr val="bg2">
                <a:lumMod val="25000"/>
                <a:alpha val="7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游明朝 Demibold" panose="02020600000000000000" pitchFamily="18" charset="-128"/>
                    <a:ea typeface="游明朝 Demibold" panose="02020600000000000000" pitchFamily="18"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収支計画書_詳細!$U$21:$AE$21</c15:sqref>
                  </c15:fullRef>
                </c:ext>
              </c:extLst>
              <c:f>収支計画書_詳細!$W$21:$AE$21</c:f>
              <c:strCache>
                <c:ptCount val="9"/>
                <c:pt idx="0">
                  <c:v>5月
(計画)</c:v>
                </c:pt>
                <c:pt idx="1">
                  <c:v>6月
(計画)</c:v>
                </c:pt>
                <c:pt idx="2">
                  <c:v>7月
(計画)</c:v>
                </c:pt>
                <c:pt idx="3">
                  <c:v>8月
(計画)</c:v>
                </c:pt>
                <c:pt idx="4">
                  <c:v>9月
(計画)</c:v>
                </c:pt>
                <c:pt idx="5">
                  <c:v>10月
(計画)</c:v>
                </c:pt>
                <c:pt idx="6">
                  <c:v>11月
(計画)</c:v>
                </c:pt>
                <c:pt idx="7">
                  <c:v>12月
(計画)</c:v>
                </c:pt>
                <c:pt idx="8">
                  <c:v>1月
(計画)</c:v>
                </c:pt>
              </c:strCache>
            </c:strRef>
          </c:cat>
          <c:val>
            <c:numRef>
              <c:extLst>
                <c:ext xmlns:c15="http://schemas.microsoft.com/office/drawing/2012/chart" uri="{02D57815-91ED-43cb-92C2-25804820EDAC}">
                  <c15:fullRef>
                    <c15:sqref>収支計画書_詳細!$U$25:$AE$25</c15:sqref>
                  </c15:fullRef>
                </c:ext>
              </c:extLst>
              <c:f>収支計画書_詳細!$W$25:$AE$25</c:f>
              <c:numCache>
                <c:formatCode>#,##0_);[Red]\(#,##0\)</c:formatCode>
                <c:ptCount val="9"/>
                <c:pt idx="0">
                  <c:v>8</c:v>
                </c:pt>
                <c:pt idx="1">
                  <c:v>20</c:v>
                </c:pt>
                <c:pt idx="2">
                  <c:v>32</c:v>
                </c:pt>
                <c:pt idx="3">
                  <c:v>44</c:v>
                </c:pt>
                <c:pt idx="4">
                  <c:v>60</c:v>
                </c:pt>
                <c:pt idx="5">
                  <c:v>76</c:v>
                </c:pt>
                <c:pt idx="6">
                  <c:v>92</c:v>
                </c:pt>
                <c:pt idx="7">
                  <c:v>112</c:v>
                </c:pt>
                <c:pt idx="8">
                  <c:v>132</c:v>
                </c:pt>
              </c:numCache>
            </c:numRef>
          </c:val>
          <c:extLst>
            <c:ext xmlns:c16="http://schemas.microsoft.com/office/drawing/2014/chart" uri="{C3380CC4-5D6E-409C-BE32-E72D297353CC}">
              <c16:uniqueId val="{0000002D-6B99-4F88-A081-FF57A89E525D}"/>
            </c:ext>
          </c:extLst>
        </c:ser>
        <c:ser>
          <c:idx val="3"/>
          <c:order val="3"/>
          <c:tx>
            <c:strRef>
              <c:f>収支計画書_詳細!$T$27</c:f>
              <c:strCache>
                <c:ptCount val="1"/>
                <c:pt idx="0">
                  <c:v>ダミー</c:v>
                </c:pt>
              </c:strCache>
            </c:strRef>
          </c:tx>
          <c:spPr>
            <a:noFill/>
            <a:ln>
              <a:noFill/>
            </a:ln>
            <a:effectLst/>
          </c:spPr>
          <c:invertIfNegative val="0"/>
          <c:dLbls>
            <c:dLbl>
              <c:idx val="0"/>
              <c:tx>
                <c:rich>
                  <a:bodyPr/>
                  <a:lstStyle/>
                  <a:p>
                    <a:fld id="{EB52D143-A51E-4410-999C-E6410C73C898}" type="CELLRANGE">
                      <a:rPr lang="ja-JP" altLang="en-US"/>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6FF1-4CF1-81D1-25E41E2867FD}"/>
                </c:ext>
              </c:extLst>
            </c:dLbl>
            <c:dLbl>
              <c:idx val="1"/>
              <c:tx>
                <c:rich>
                  <a:bodyPr/>
                  <a:lstStyle/>
                  <a:p>
                    <a:fld id="{EA67EA32-198A-4981-B7CB-9FCE97209934}" type="CELLRANGE">
                      <a:rPr lang="ja-JP" altLang="en-US"/>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6FF1-4CF1-81D1-25E41E2867FD}"/>
                </c:ext>
              </c:extLst>
            </c:dLbl>
            <c:dLbl>
              <c:idx val="2"/>
              <c:tx>
                <c:rich>
                  <a:bodyPr/>
                  <a:lstStyle/>
                  <a:p>
                    <a:fld id="{B7F66123-15DC-42CF-825D-1F73663EF8AC}" type="CELLRANGE">
                      <a:rPr lang="ja-JP" altLang="en-US"/>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6FF1-4CF1-81D1-25E41E2867FD}"/>
                </c:ext>
              </c:extLst>
            </c:dLbl>
            <c:dLbl>
              <c:idx val="3"/>
              <c:tx>
                <c:rich>
                  <a:bodyPr/>
                  <a:lstStyle/>
                  <a:p>
                    <a:fld id="{ECE8D52C-BC52-4FBA-9803-49B2546666A8}" type="CELLRANGE">
                      <a:rPr lang="ja-JP" altLang="en-US"/>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6FF1-4CF1-81D1-25E41E2867FD}"/>
                </c:ext>
              </c:extLst>
            </c:dLbl>
            <c:dLbl>
              <c:idx val="4"/>
              <c:tx>
                <c:rich>
                  <a:bodyPr/>
                  <a:lstStyle/>
                  <a:p>
                    <a:fld id="{43E0DDA5-C7D5-49F8-8E7C-B01B68296377}" type="CELLRANGE">
                      <a:rPr lang="ja-JP" altLang="en-US"/>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6FF1-4CF1-81D1-25E41E2867FD}"/>
                </c:ext>
              </c:extLst>
            </c:dLbl>
            <c:dLbl>
              <c:idx val="5"/>
              <c:tx>
                <c:rich>
                  <a:bodyPr/>
                  <a:lstStyle/>
                  <a:p>
                    <a:fld id="{56533896-5A0E-4E8E-A8BB-F5708CF8104B}" type="CELLRANGE">
                      <a:rPr lang="ja-JP" altLang="en-US"/>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6FF1-4CF1-81D1-25E41E2867FD}"/>
                </c:ext>
              </c:extLst>
            </c:dLbl>
            <c:dLbl>
              <c:idx val="6"/>
              <c:tx>
                <c:rich>
                  <a:bodyPr/>
                  <a:lstStyle/>
                  <a:p>
                    <a:fld id="{990C5523-AAE4-4423-A501-296CCB5DF917}" type="CELLRANGE">
                      <a:rPr lang="ja-JP" altLang="en-US"/>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6FF1-4CF1-81D1-25E41E2867FD}"/>
                </c:ext>
              </c:extLst>
            </c:dLbl>
            <c:dLbl>
              <c:idx val="7"/>
              <c:tx>
                <c:rich>
                  <a:bodyPr/>
                  <a:lstStyle/>
                  <a:p>
                    <a:fld id="{19B46657-FE51-4052-AA82-AC99A66CD6A2}" type="CELLRANGE">
                      <a:rPr lang="ja-JP" altLang="en-US"/>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6FF1-4CF1-81D1-25E41E2867FD}"/>
                </c:ext>
              </c:extLst>
            </c:dLbl>
            <c:dLbl>
              <c:idx val="8"/>
              <c:tx>
                <c:rich>
                  <a:bodyPr/>
                  <a:lstStyle/>
                  <a:p>
                    <a:fld id="{2795E2C6-4A37-45F1-8747-EFFB30882AAB}" type="CELLRANGE">
                      <a:rPr lang="ja-JP" altLang="en-US"/>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6FF1-4CF1-81D1-25E41E2867FD}"/>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游明朝 Demibold" panose="02020600000000000000" pitchFamily="18" charset="-128"/>
                    <a:ea typeface="游明朝 Demibold" panose="02020600000000000000" pitchFamily="18" charset="-128"/>
                    <a:cs typeface="+mn-cs"/>
                  </a:defRPr>
                </a:pPr>
                <a:endParaRPr lang="ja-JP"/>
              </a:p>
            </c:txPr>
            <c:dLblPos val="inBase"/>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収支計画書_詳細!$U$21:$AE$21</c15:sqref>
                  </c15:fullRef>
                </c:ext>
              </c:extLst>
              <c:f>収支計画書_詳細!$W$21:$AE$21</c:f>
              <c:strCache>
                <c:ptCount val="9"/>
                <c:pt idx="0">
                  <c:v>5月
(計画)</c:v>
                </c:pt>
                <c:pt idx="1">
                  <c:v>6月
(計画)</c:v>
                </c:pt>
                <c:pt idx="2">
                  <c:v>7月
(計画)</c:v>
                </c:pt>
                <c:pt idx="3">
                  <c:v>8月
(計画)</c:v>
                </c:pt>
                <c:pt idx="4">
                  <c:v>9月
(計画)</c:v>
                </c:pt>
                <c:pt idx="5">
                  <c:v>10月
(計画)</c:v>
                </c:pt>
                <c:pt idx="6">
                  <c:v>11月
(計画)</c:v>
                </c:pt>
                <c:pt idx="7">
                  <c:v>12月
(計画)</c:v>
                </c:pt>
                <c:pt idx="8">
                  <c:v>1月
(計画)</c:v>
                </c:pt>
              </c:strCache>
            </c:strRef>
          </c:cat>
          <c:val>
            <c:numRef>
              <c:extLst>
                <c:ext xmlns:c15="http://schemas.microsoft.com/office/drawing/2012/chart" uri="{02D57815-91ED-43cb-92C2-25804820EDAC}">
                  <c15:fullRef>
                    <c15:sqref>収支計画書_詳細!$U$27:$AE$27</c15:sqref>
                  </c15:fullRef>
                </c:ext>
              </c:extLst>
              <c:f>収支計画書_詳細!$W$27:$AE$27</c:f>
              <c:numCache>
                <c:formatCode>General</c:formatCode>
                <c:ptCount val="9"/>
                <c:pt idx="0">
                  <c:v>1</c:v>
                </c:pt>
                <c:pt idx="1">
                  <c:v>1</c:v>
                </c:pt>
                <c:pt idx="2">
                  <c:v>1</c:v>
                </c:pt>
                <c:pt idx="3">
                  <c:v>1</c:v>
                </c:pt>
                <c:pt idx="4">
                  <c:v>1</c:v>
                </c:pt>
                <c:pt idx="5">
                  <c:v>1</c:v>
                </c:pt>
                <c:pt idx="6">
                  <c:v>1</c:v>
                </c:pt>
                <c:pt idx="7">
                  <c:v>1</c:v>
                </c:pt>
                <c:pt idx="8">
                  <c:v>1</c:v>
                </c:pt>
              </c:numCache>
            </c:numRef>
          </c:val>
          <c:extLst>
            <c:ext xmlns:c15="http://schemas.microsoft.com/office/drawing/2012/chart" uri="{02D57815-91ED-43cb-92C2-25804820EDAC}">
              <c15:datalabelsRange>
                <c15:f>収支計画書_詳細!$U$26:$AE$26</c15:f>
                <c15:dlblRangeCache>
                  <c:ptCount val="11"/>
                  <c:pt idx="0">
                    <c:v>0</c:v>
                  </c:pt>
                  <c:pt idx="1">
                    <c:v>0</c:v>
                  </c:pt>
                  <c:pt idx="2">
                    <c:v>24</c:v>
                  </c:pt>
                  <c:pt idx="3">
                    <c:v>52</c:v>
                  </c:pt>
                  <c:pt idx="4">
                    <c:v>84</c:v>
                  </c:pt>
                  <c:pt idx="5">
                    <c:v>120</c:v>
                  </c:pt>
                  <c:pt idx="6">
                    <c:v>160</c:v>
                  </c:pt>
                  <c:pt idx="7">
                    <c:v>204</c:v>
                  </c:pt>
                  <c:pt idx="8">
                    <c:v>252</c:v>
                  </c:pt>
                  <c:pt idx="9">
                    <c:v>304</c:v>
                  </c:pt>
                  <c:pt idx="10">
                    <c:v>364</c:v>
                  </c:pt>
                </c15:dlblRangeCache>
              </c15:datalabelsRange>
            </c:ext>
            <c:ext xmlns:c16="http://schemas.microsoft.com/office/drawing/2014/chart" uri="{C3380CC4-5D6E-409C-BE32-E72D297353CC}">
              <c16:uniqueId val="{00000015-F821-48F6-9350-E69D6C08AAB3}"/>
            </c:ext>
          </c:extLst>
        </c:ser>
        <c:dLbls>
          <c:showLegendKey val="0"/>
          <c:showVal val="0"/>
          <c:showCatName val="0"/>
          <c:showSerName val="0"/>
          <c:showPercent val="0"/>
          <c:showBubbleSize val="0"/>
        </c:dLbls>
        <c:gapWidth val="100"/>
        <c:overlap val="100"/>
        <c:axId val="501235656"/>
        <c:axId val="501235984"/>
      </c:barChart>
      <c:catAx>
        <c:axId val="501235656"/>
        <c:scaling>
          <c:orientation val="minMax"/>
        </c:scaling>
        <c:delete val="0"/>
        <c:axPos val="b"/>
        <c:majorGridlines>
          <c:spPr>
            <a:ln w="3175" cap="flat" cmpd="sng" algn="ctr">
              <a:solidFill>
                <a:schemeClr val="accent3">
                  <a:lumMod val="40000"/>
                  <a:lumOff val="60000"/>
                </a:schemeClr>
              </a:solidFill>
              <a:round/>
            </a:ln>
            <a:effectLst/>
          </c:spPr>
        </c:majorGridlines>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1100" b="0" i="0" u="none" strike="noStrike" kern="1200" baseline="0">
                <a:solidFill>
                  <a:schemeClr val="tx1"/>
                </a:solidFill>
                <a:latin typeface="游明朝 Demibold" panose="02020600000000000000" pitchFamily="18" charset="-128"/>
                <a:ea typeface="游明朝 Demibold" panose="02020600000000000000" pitchFamily="18" charset="-128"/>
                <a:cs typeface="+mn-cs"/>
              </a:defRPr>
            </a:pPr>
            <a:endParaRPr lang="ja-JP"/>
          </a:p>
        </c:txPr>
        <c:crossAx val="501235984"/>
        <c:crosses val="autoZero"/>
        <c:auto val="1"/>
        <c:lblAlgn val="ctr"/>
        <c:lblOffset val="100"/>
        <c:tickMarkSkip val="2"/>
        <c:noMultiLvlLbl val="1"/>
      </c:catAx>
      <c:valAx>
        <c:axId val="501235984"/>
        <c:scaling>
          <c:orientation val="minMax"/>
        </c:scaling>
        <c:delete val="0"/>
        <c:axPos val="l"/>
        <c:majorGridlines>
          <c:spPr>
            <a:ln w="3175" cap="flat" cmpd="sng" algn="ctr">
              <a:solidFill>
                <a:schemeClr val="accent3">
                  <a:lumMod val="40000"/>
                  <a:lumOff val="60000"/>
                </a:schemeClr>
              </a:solidFill>
              <a:round/>
            </a:ln>
            <a:effectLst/>
          </c:spPr>
        </c:majorGridlines>
        <c:numFmt formatCode="#,##0_);[Red]\(#,##0\)" sourceLinked="0"/>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solidFill>
                <a:latin typeface="游明朝 Demibold" panose="02020600000000000000" pitchFamily="18" charset="-128"/>
                <a:ea typeface="游明朝 Demibold" panose="02020600000000000000" pitchFamily="18" charset="-128"/>
                <a:cs typeface="+mn-cs"/>
              </a:defRPr>
            </a:pPr>
            <a:endParaRPr lang="ja-JP"/>
          </a:p>
        </c:txPr>
        <c:crossAx val="501235656"/>
        <c:crosses val="autoZero"/>
        <c:crossBetween val="between"/>
      </c:valAx>
      <c:spPr>
        <a:noFill/>
        <a:ln>
          <a:noFill/>
        </a:ln>
        <a:effectLst/>
      </c:spPr>
    </c:plotArea>
    <c:plotVisOnly val="1"/>
    <c:dispBlanksAs val="gap"/>
    <c:showDLblsOverMax val="0"/>
  </c:chart>
  <c:spPr>
    <a:solidFill>
      <a:schemeClr val="bg1"/>
    </a:solidFill>
    <a:ln w="25400" cap="flat" cmpd="sng" algn="ctr">
      <a:solidFill>
        <a:schemeClr val="tx1"/>
      </a:solidFill>
      <a:round/>
    </a:ln>
    <a:effectLst/>
  </c:spPr>
  <c:txPr>
    <a:bodyPr/>
    <a:lstStyle/>
    <a:p>
      <a:pPr>
        <a:defRPr sz="1100">
          <a:solidFill>
            <a:schemeClr val="tx1"/>
          </a:solidFill>
          <a:latin typeface="游明朝 Demibold" panose="02020600000000000000" pitchFamily="18" charset="-128"/>
          <a:ea typeface="游明朝 Demibold" panose="02020600000000000000" pitchFamily="18" charset="-128"/>
        </a:defRPr>
      </a:pPr>
      <a:endParaRPr lang="ja-JP"/>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1845264059971141E-2"/>
          <c:y val="2.4520370925636279E-2"/>
          <c:w val="0.92074024764033657"/>
          <c:h val="0.91717038008698748"/>
        </c:manualLayout>
      </c:layout>
      <c:barChart>
        <c:barDir val="col"/>
        <c:grouping val="stacked"/>
        <c:varyColors val="0"/>
        <c:ser>
          <c:idx val="0"/>
          <c:order val="0"/>
          <c:tx>
            <c:strRef>
              <c:f>収支計画書_詳細!$AT$31</c:f>
              <c:strCache>
                <c:ptCount val="1"/>
                <c:pt idx="0">
                  <c:v>雇用契約(フルタイム)</c:v>
                </c:pt>
              </c:strCache>
            </c:strRef>
          </c:tx>
          <c:spPr>
            <a:solidFill>
              <a:schemeClr val="accent3">
                <a:lumMod val="40000"/>
                <a:lumOff val="60000"/>
                <a:alpha val="7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游明朝 Demibold" panose="02020600000000000000" pitchFamily="18" charset="-128"/>
                    <a:ea typeface="游明朝 Demibold" panose="02020600000000000000" pitchFamily="18"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収支計画書_詳細!$AU$21:$BE$21</c15:sqref>
                  </c15:fullRef>
                </c:ext>
              </c:extLst>
              <c:f>収支計画書_詳細!$AW$21:$BE$21</c:f>
              <c:strCache>
                <c:ptCount val="9"/>
                <c:pt idx="0">
                  <c:v>5月
(計画)</c:v>
                </c:pt>
                <c:pt idx="1">
                  <c:v>6月
(計画)</c:v>
                </c:pt>
                <c:pt idx="2">
                  <c:v>7月
(計画)</c:v>
                </c:pt>
                <c:pt idx="3">
                  <c:v>8月
(計画)</c:v>
                </c:pt>
                <c:pt idx="4">
                  <c:v>9月
(計画)</c:v>
                </c:pt>
                <c:pt idx="5">
                  <c:v>10月
(計画)</c:v>
                </c:pt>
                <c:pt idx="6">
                  <c:v>11月
(計画)</c:v>
                </c:pt>
                <c:pt idx="7">
                  <c:v>12月
(計画)</c:v>
                </c:pt>
                <c:pt idx="8">
                  <c:v>1月
(計画)</c:v>
                </c:pt>
              </c:strCache>
            </c:strRef>
          </c:cat>
          <c:val>
            <c:numRef>
              <c:extLst>
                <c:ext xmlns:c15="http://schemas.microsoft.com/office/drawing/2012/chart" uri="{02D57815-91ED-43cb-92C2-25804820EDAC}">
                  <c15:fullRef>
                    <c15:sqref>収支計画書_詳細!$AU$31:$BE$31</c15:sqref>
                  </c15:fullRef>
                </c:ext>
              </c:extLst>
              <c:f>収支計画書_詳細!$AW$31:$BE$31</c:f>
              <c:numCache>
                <c:formatCode>#,##0_);[Red]\(#,##0\)</c:formatCode>
                <c:ptCount val="9"/>
                <c:pt idx="0">
                  <c:v>21.818181818181817</c:v>
                </c:pt>
                <c:pt idx="1">
                  <c:v>43.636363636363633</c:v>
                </c:pt>
                <c:pt idx="2">
                  <c:v>65.454545454545453</c:v>
                </c:pt>
                <c:pt idx="3">
                  <c:v>98.181818181818187</c:v>
                </c:pt>
                <c:pt idx="4">
                  <c:v>130.90909090909091</c:v>
                </c:pt>
                <c:pt idx="5">
                  <c:v>163.63636363636363</c:v>
                </c:pt>
                <c:pt idx="6">
                  <c:v>207.27272727272725</c:v>
                </c:pt>
                <c:pt idx="7">
                  <c:v>250.90909090909088</c:v>
                </c:pt>
                <c:pt idx="8">
                  <c:v>305.45454545454544</c:v>
                </c:pt>
              </c:numCache>
            </c:numRef>
          </c:val>
          <c:extLst>
            <c:ext xmlns:c16="http://schemas.microsoft.com/office/drawing/2014/chart" uri="{C3380CC4-5D6E-409C-BE32-E72D297353CC}">
              <c16:uniqueId val="{00000000-CCFA-4075-B229-5DF5E314411D}"/>
            </c:ext>
          </c:extLst>
        </c:ser>
        <c:ser>
          <c:idx val="2"/>
          <c:order val="1"/>
          <c:tx>
            <c:strRef>
              <c:f>{"雇用契約(フルタイム)片手型"}</c:f>
              <c:strCache>
                <c:ptCount val="1"/>
                <c:pt idx="0">
                  <c:v>雇用契約(フルタイム)片手型</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solidFill>
                    <a:latin typeface="游明朝 Demibold" panose="02020600000000000000" pitchFamily="18" charset="-128"/>
                    <a:ea typeface="游明朝 Demibold" panose="02020600000000000000" pitchFamily="18"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収支計画書_詳細!$AU$21:$BE$21</c15:sqref>
                  </c15:fullRef>
                </c:ext>
              </c:extLst>
              <c:f>収支計画書_詳細!$AW$21:$BE$21</c:f>
              <c:strCache>
                <c:ptCount val="9"/>
                <c:pt idx="0">
                  <c:v>5月
(計画)</c:v>
                </c:pt>
                <c:pt idx="1">
                  <c:v>6月
(計画)</c:v>
                </c:pt>
                <c:pt idx="2">
                  <c:v>7月
(計画)</c:v>
                </c:pt>
                <c:pt idx="3">
                  <c:v>8月
(計画)</c:v>
                </c:pt>
                <c:pt idx="4">
                  <c:v>9月
(計画)</c:v>
                </c:pt>
                <c:pt idx="5">
                  <c:v>10月
(計画)</c:v>
                </c:pt>
                <c:pt idx="6">
                  <c:v>11月
(計画)</c:v>
                </c:pt>
                <c:pt idx="7">
                  <c:v>12月
(計画)</c:v>
                </c:pt>
                <c:pt idx="8">
                  <c:v>1月
(計画)</c:v>
                </c:pt>
              </c:strCache>
            </c:strRef>
          </c:cat>
          <c:val>
            <c:numRef>
              <c:extLst>
                <c:ext xmlns:c15="http://schemas.microsoft.com/office/drawing/2012/chart" uri="{02D57815-91ED-43cb-92C2-25804820EDAC}">
                  <c15:fullRef>
                    <c15:sqref>収支計画書_詳細!$AU$32:$BE$32</c15:sqref>
                  </c15:fullRef>
                </c:ext>
              </c:extLst>
              <c:f>収支計画書_詳細!$AW$32:$BE$32</c:f>
              <c:numCache>
                <c:formatCode>#,##0_);[Red]\(#,##0\)</c:formatCode>
                <c:ptCount val="9"/>
                <c:pt idx="0">
                  <c:v>13.636363636363637</c:v>
                </c:pt>
                <c:pt idx="1">
                  <c:v>27.272727272727273</c:v>
                </c:pt>
                <c:pt idx="2">
                  <c:v>47.727272727272727</c:v>
                </c:pt>
                <c:pt idx="3">
                  <c:v>68.181818181818187</c:v>
                </c:pt>
                <c:pt idx="4">
                  <c:v>88.63636363636364</c:v>
                </c:pt>
                <c:pt idx="5">
                  <c:v>115.90909090909091</c:v>
                </c:pt>
                <c:pt idx="6">
                  <c:v>143.18181818181819</c:v>
                </c:pt>
                <c:pt idx="7">
                  <c:v>170.45454545454547</c:v>
                </c:pt>
                <c:pt idx="8">
                  <c:v>204.54545454545456</c:v>
                </c:pt>
              </c:numCache>
            </c:numRef>
          </c:val>
          <c:extLst>
            <c:ext xmlns:c16="http://schemas.microsoft.com/office/drawing/2014/chart" uri="{C3380CC4-5D6E-409C-BE32-E72D297353CC}">
              <c16:uniqueId val="{0000000B-EAB6-4F0B-B012-8E3CECDA26D3}"/>
            </c:ext>
          </c:extLst>
        </c:ser>
        <c:ser>
          <c:idx val="1"/>
          <c:order val="2"/>
          <c:tx>
            <c:strRef>
              <c:f>収支計画書_詳細!$AT$33</c:f>
              <c:strCache>
                <c:ptCount val="1"/>
                <c:pt idx="0">
                  <c:v>雇用契約(フルタイム)以外</c:v>
                </c:pt>
              </c:strCache>
            </c:strRef>
          </c:tx>
          <c:spPr>
            <a:solidFill>
              <a:srgbClr val="E7E6E6">
                <a:lumMod val="25000"/>
                <a:alpha val="70000"/>
              </a:srgb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bg1"/>
                    </a:solidFill>
                    <a:latin typeface="游明朝 Demibold" panose="02020600000000000000" pitchFamily="18" charset="-128"/>
                    <a:ea typeface="游明朝 Demibold" panose="02020600000000000000" pitchFamily="18"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収支計画書_詳細!$AU$21:$BE$21</c15:sqref>
                  </c15:fullRef>
                </c:ext>
              </c:extLst>
              <c:f>収支計画書_詳細!$AW$21:$BE$21</c:f>
              <c:strCache>
                <c:ptCount val="9"/>
                <c:pt idx="0">
                  <c:v>5月
(計画)</c:v>
                </c:pt>
                <c:pt idx="1">
                  <c:v>6月
(計画)</c:v>
                </c:pt>
                <c:pt idx="2">
                  <c:v>7月
(計画)</c:v>
                </c:pt>
                <c:pt idx="3">
                  <c:v>8月
(計画)</c:v>
                </c:pt>
                <c:pt idx="4">
                  <c:v>9月
(計画)</c:v>
                </c:pt>
                <c:pt idx="5">
                  <c:v>10月
(計画)</c:v>
                </c:pt>
                <c:pt idx="6">
                  <c:v>11月
(計画)</c:v>
                </c:pt>
                <c:pt idx="7">
                  <c:v>12月
(計画)</c:v>
                </c:pt>
                <c:pt idx="8">
                  <c:v>1月
(計画)</c:v>
                </c:pt>
              </c:strCache>
            </c:strRef>
          </c:cat>
          <c:val>
            <c:numRef>
              <c:extLst>
                <c:ext xmlns:c15="http://schemas.microsoft.com/office/drawing/2012/chart" uri="{02D57815-91ED-43cb-92C2-25804820EDAC}">
                  <c15:fullRef>
                    <c15:sqref>収支計画書_詳細!$AU$33:$BE$33</c15:sqref>
                  </c15:fullRef>
                </c:ext>
              </c:extLst>
              <c:f>収支計画書_詳細!$AW$33:$BE$33</c:f>
              <c:numCache>
                <c:formatCode>#,##0_);[Red]\(#,##0\)</c:formatCode>
                <c:ptCount val="9"/>
                <c:pt idx="0">
                  <c:v>9.7272727272727266</c:v>
                </c:pt>
                <c:pt idx="1">
                  <c:v>24.272727272727273</c:v>
                </c:pt>
                <c:pt idx="2">
                  <c:v>38.81818181818182</c:v>
                </c:pt>
                <c:pt idx="3">
                  <c:v>53.363636363636367</c:v>
                </c:pt>
                <c:pt idx="4">
                  <c:v>72.818181818181813</c:v>
                </c:pt>
                <c:pt idx="5">
                  <c:v>92.272727272727266</c:v>
                </c:pt>
                <c:pt idx="6">
                  <c:v>111.72727272727272</c:v>
                </c:pt>
                <c:pt idx="7">
                  <c:v>136.09090909090909</c:v>
                </c:pt>
                <c:pt idx="8">
                  <c:v>160.45454545454547</c:v>
                </c:pt>
              </c:numCache>
            </c:numRef>
          </c:val>
          <c:extLst>
            <c:ext xmlns:c16="http://schemas.microsoft.com/office/drawing/2014/chart" uri="{C3380CC4-5D6E-409C-BE32-E72D297353CC}">
              <c16:uniqueId val="{00000001-CCFA-4075-B229-5DF5E314411D}"/>
            </c:ext>
          </c:extLst>
        </c:ser>
        <c:ser>
          <c:idx val="3"/>
          <c:order val="3"/>
          <c:tx>
            <c:strRef>
              <c:f>収支計画書_詳細!$AT$35</c:f>
              <c:strCache>
                <c:ptCount val="1"/>
                <c:pt idx="0">
                  <c:v>ダミー</c:v>
                </c:pt>
              </c:strCache>
            </c:strRef>
          </c:tx>
          <c:spPr>
            <a:noFill/>
            <a:ln>
              <a:noFill/>
            </a:ln>
            <a:effectLst/>
          </c:spPr>
          <c:invertIfNegative val="0"/>
          <c:dLbls>
            <c:dLbl>
              <c:idx val="0"/>
              <c:tx>
                <c:rich>
                  <a:bodyPr/>
                  <a:lstStyle/>
                  <a:p>
                    <a:fld id="{9AECAA47-A1A1-4D99-B83B-904B201B63D8}" type="CELLRANGE">
                      <a:rPr lang="ja-JP" altLang="en-US"/>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EAB6-4F0B-B012-8E3CECDA26D3}"/>
                </c:ext>
              </c:extLst>
            </c:dLbl>
            <c:dLbl>
              <c:idx val="1"/>
              <c:tx>
                <c:rich>
                  <a:bodyPr/>
                  <a:lstStyle/>
                  <a:p>
                    <a:fld id="{9A44A461-CD70-4918-AE32-308402164835}" type="CELLRANGE">
                      <a:rPr lang="ja-JP" altLang="en-US"/>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EAB6-4F0B-B012-8E3CECDA26D3}"/>
                </c:ext>
              </c:extLst>
            </c:dLbl>
            <c:dLbl>
              <c:idx val="2"/>
              <c:tx>
                <c:rich>
                  <a:bodyPr/>
                  <a:lstStyle/>
                  <a:p>
                    <a:fld id="{E18858B8-FCA3-48A1-BC98-14C8EA75AD35}" type="CELLRANGE">
                      <a:rPr lang="ja-JP" altLang="en-US"/>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EAB6-4F0B-B012-8E3CECDA26D3}"/>
                </c:ext>
              </c:extLst>
            </c:dLbl>
            <c:dLbl>
              <c:idx val="3"/>
              <c:tx>
                <c:rich>
                  <a:bodyPr/>
                  <a:lstStyle/>
                  <a:p>
                    <a:fld id="{C5E3F923-3DD1-46D4-9579-35C52230AE5C}" type="CELLRANGE">
                      <a:rPr lang="ja-JP" altLang="en-US"/>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EAB6-4F0B-B012-8E3CECDA26D3}"/>
                </c:ext>
              </c:extLst>
            </c:dLbl>
            <c:dLbl>
              <c:idx val="4"/>
              <c:tx>
                <c:rich>
                  <a:bodyPr/>
                  <a:lstStyle/>
                  <a:p>
                    <a:fld id="{2D41ACD8-D050-4963-B54D-9F33E01C52BE}" type="CELLRANGE">
                      <a:rPr lang="ja-JP" altLang="en-US"/>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EAB6-4F0B-B012-8E3CECDA26D3}"/>
                </c:ext>
              </c:extLst>
            </c:dLbl>
            <c:dLbl>
              <c:idx val="5"/>
              <c:tx>
                <c:rich>
                  <a:bodyPr/>
                  <a:lstStyle/>
                  <a:p>
                    <a:fld id="{7E122B60-344F-48AD-BBF9-676CAB63B2AE}" type="CELLRANGE">
                      <a:rPr lang="ja-JP" altLang="en-US"/>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EAB6-4F0B-B012-8E3CECDA26D3}"/>
                </c:ext>
              </c:extLst>
            </c:dLbl>
            <c:dLbl>
              <c:idx val="6"/>
              <c:tx>
                <c:rich>
                  <a:bodyPr/>
                  <a:lstStyle/>
                  <a:p>
                    <a:fld id="{5668A301-0EAC-423D-A58E-2A3C3ABB52AF}" type="CELLRANGE">
                      <a:rPr lang="ja-JP" altLang="en-US"/>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EAB6-4F0B-B012-8E3CECDA26D3}"/>
                </c:ext>
              </c:extLst>
            </c:dLbl>
            <c:dLbl>
              <c:idx val="7"/>
              <c:tx>
                <c:rich>
                  <a:bodyPr/>
                  <a:lstStyle/>
                  <a:p>
                    <a:fld id="{580DC3DD-EF22-4C77-A2CF-50BFA793683F}" type="CELLRANGE">
                      <a:rPr lang="ja-JP" altLang="en-US"/>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EAB6-4F0B-B012-8E3CECDA26D3}"/>
                </c:ext>
              </c:extLst>
            </c:dLbl>
            <c:dLbl>
              <c:idx val="8"/>
              <c:tx>
                <c:rich>
                  <a:bodyPr/>
                  <a:lstStyle/>
                  <a:p>
                    <a:fld id="{FC9D2198-BFF4-443C-ABC9-20D536578FB4}" type="CELLRANGE">
                      <a:rPr lang="ja-JP" altLang="en-US"/>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EAB6-4F0B-B012-8E3CECDA26D3}"/>
                </c:ext>
              </c:extLst>
            </c:dLbl>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solidFill>
                    <a:latin typeface="游明朝 Demibold" panose="02020600000000000000" pitchFamily="18" charset="-128"/>
                    <a:ea typeface="游明朝 Demibold" panose="02020600000000000000" pitchFamily="18" charset="-128"/>
                    <a:cs typeface="+mn-cs"/>
                  </a:defRPr>
                </a:pPr>
                <a:endParaRPr lang="ja-JP"/>
              </a:p>
            </c:txPr>
            <c:dLblPos val="inBase"/>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収支計画書_詳細!$AU$21:$BE$21</c15:sqref>
                  </c15:fullRef>
                </c:ext>
              </c:extLst>
              <c:f>収支計画書_詳細!$AW$21:$BE$21</c:f>
              <c:strCache>
                <c:ptCount val="9"/>
                <c:pt idx="0">
                  <c:v>5月
(計画)</c:v>
                </c:pt>
                <c:pt idx="1">
                  <c:v>6月
(計画)</c:v>
                </c:pt>
                <c:pt idx="2">
                  <c:v>7月
(計画)</c:v>
                </c:pt>
                <c:pt idx="3">
                  <c:v>8月
(計画)</c:v>
                </c:pt>
                <c:pt idx="4">
                  <c:v>9月
(計画)</c:v>
                </c:pt>
                <c:pt idx="5">
                  <c:v>10月
(計画)</c:v>
                </c:pt>
                <c:pt idx="6">
                  <c:v>11月
(計画)</c:v>
                </c:pt>
                <c:pt idx="7">
                  <c:v>12月
(計画)</c:v>
                </c:pt>
                <c:pt idx="8">
                  <c:v>1月
(計画)</c:v>
                </c:pt>
              </c:strCache>
            </c:strRef>
          </c:cat>
          <c:val>
            <c:numRef>
              <c:extLst>
                <c:ext xmlns:c15="http://schemas.microsoft.com/office/drawing/2012/chart" uri="{02D57815-91ED-43cb-92C2-25804820EDAC}">
                  <c15:fullRef>
                    <c15:sqref>収支計画書_詳細!$AU$35:$BE$35</c15:sqref>
                  </c15:fullRef>
                </c:ext>
              </c:extLst>
              <c:f>収支計画書_詳細!$AW$35:$BE$35</c:f>
              <c:numCache>
                <c:formatCode>General</c:formatCode>
                <c:ptCount val="9"/>
                <c:pt idx="0">
                  <c:v>1</c:v>
                </c:pt>
                <c:pt idx="1">
                  <c:v>1</c:v>
                </c:pt>
                <c:pt idx="2">
                  <c:v>1</c:v>
                </c:pt>
                <c:pt idx="3">
                  <c:v>1</c:v>
                </c:pt>
                <c:pt idx="4">
                  <c:v>1</c:v>
                </c:pt>
                <c:pt idx="5">
                  <c:v>1</c:v>
                </c:pt>
                <c:pt idx="6">
                  <c:v>1</c:v>
                </c:pt>
                <c:pt idx="7">
                  <c:v>1</c:v>
                </c:pt>
                <c:pt idx="8">
                  <c:v>1</c:v>
                </c:pt>
              </c:numCache>
            </c:numRef>
          </c:val>
          <c:extLst>
            <c:ext xmlns:c15="http://schemas.microsoft.com/office/drawing/2012/chart" uri="{02D57815-91ED-43cb-92C2-25804820EDAC}">
              <c15:datalabelsRange>
                <c15:f>収支計画書_詳細!$AU$34:$BE$34</c15:f>
                <c15:dlblRangeCache>
                  <c:ptCount val="11"/>
                  <c:pt idx="0">
                    <c:v>0</c:v>
                  </c:pt>
                  <c:pt idx="1">
                    <c:v>0</c:v>
                  </c:pt>
                  <c:pt idx="2">
                    <c:v>45</c:v>
                  </c:pt>
                  <c:pt idx="3">
                    <c:v>95</c:v>
                  </c:pt>
                  <c:pt idx="4">
                    <c:v>152</c:v>
                  </c:pt>
                  <c:pt idx="5">
                    <c:v>220</c:v>
                  </c:pt>
                  <c:pt idx="6">
                    <c:v>292</c:v>
                  </c:pt>
                  <c:pt idx="7">
                    <c:v>372</c:v>
                  </c:pt>
                  <c:pt idx="8">
                    <c:v>462</c:v>
                  </c:pt>
                  <c:pt idx="9">
                    <c:v>557</c:v>
                  </c:pt>
                  <c:pt idx="10">
                    <c:v>670</c:v>
                  </c:pt>
                </c15:dlblRangeCache>
              </c15:datalabelsRange>
            </c:ext>
            <c:ext xmlns:c16="http://schemas.microsoft.com/office/drawing/2014/chart" uri="{C3380CC4-5D6E-409C-BE32-E72D297353CC}">
              <c16:uniqueId val="{0000000E-CCFA-4075-B229-5DF5E314411D}"/>
            </c:ext>
          </c:extLst>
        </c:ser>
        <c:dLbls>
          <c:showLegendKey val="0"/>
          <c:showVal val="0"/>
          <c:showCatName val="0"/>
          <c:showSerName val="0"/>
          <c:showPercent val="0"/>
          <c:showBubbleSize val="0"/>
        </c:dLbls>
        <c:gapWidth val="100"/>
        <c:overlap val="100"/>
        <c:axId val="501235656"/>
        <c:axId val="501235984"/>
      </c:barChart>
      <c:catAx>
        <c:axId val="501235656"/>
        <c:scaling>
          <c:orientation val="minMax"/>
        </c:scaling>
        <c:delete val="0"/>
        <c:axPos val="b"/>
        <c:majorGridlines>
          <c:spPr>
            <a:ln w="3175" cap="flat" cmpd="sng" algn="ctr">
              <a:solidFill>
                <a:schemeClr val="accent3">
                  <a:lumMod val="40000"/>
                  <a:lumOff val="60000"/>
                </a:schemeClr>
              </a:solidFill>
              <a:round/>
            </a:ln>
            <a:effectLst/>
          </c:spPr>
        </c:majorGridlines>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1100" b="0" i="0" u="none" strike="noStrike" kern="1200" baseline="0">
                <a:solidFill>
                  <a:schemeClr val="tx1"/>
                </a:solidFill>
                <a:latin typeface="游明朝 Demibold" panose="02020600000000000000" pitchFamily="18" charset="-128"/>
                <a:ea typeface="游明朝 Demibold" panose="02020600000000000000" pitchFamily="18" charset="-128"/>
                <a:cs typeface="+mn-cs"/>
              </a:defRPr>
            </a:pPr>
            <a:endParaRPr lang="ja-JP"/>
          </a:p>
        </c:txPr>
        <c:crossAx val="501235984"/>
        <c:crosses val="autoZero"/>
        <c:auto val="1"/>
        <c:lblAlgn val="ctr"/>
        <c:lblOffset val="100"/>
        <c:tickMarkSkip val="2"/>
        <c:noMultiLvlLbl val="1"/>
      </c:catAx>
      <c:valAx>
        <c:axId val="501235984"/>
        <c:scaling>
          <c:orientation val="minMax"/>
        </c:scaling>
        <c:delete val="0"/>
        <c:axPos val="l"/>
        <c:majorGridlines>
          <c:spPr>
            <a:ln w="3175" cap="flat" cmpd="sng" algn="ctr">
              <a:solidFill>
                <a:schemeClr val="accent3">
                  <a:lumMod val="40000"/>
                  <a:lumOff val="60000"/>
                </a:schemeClr>
              </a:solidFill>
              <a:round/>
            </a:ln>
            <a:effectLst/>
          </c:spPr>
        </c:majorGridlines>
        <c:numFmt formatCode="#,##0_);[Red]\(#,##0\)" sourceLinked="0"/>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solidFill>
                <a:latin typeface="游明朝 Demibold" panose="02020600000000000000" pitchFamily="18" charset="-128"/>
                <a:ea typeface="游明朝 Demibold" panose="02020600000000000000" pitchFamily="18" charset="-128"/>
                <a:cs typeface="+mn-cs"/>
              </a:defRPr>
            </a:pPr>
            <a:endParaRPr lang="ja-JP"/>
          </a:p>
        </c:txPr>
        <c:crossAx val="501235656"/>
        <c:crosses val="autoZero"/>
        <c:crossBetween val="between"/>
      </c:valAx>
      <c:spPr>
        <a:noFill/>
        <a:ln>
          <a:noFill/>
        </a:ln>
        <a:effectLst/>
      </c:spPr>
    </c:plotArea>
    <c:plotVisOnly val="1"/>
    <c:dispBlanksAs val="gap"/>
    <c:showDLblsOverMax val="0"/>
  </c:chart>
  <c:spPr>
    <a:solidFill>
      <a:schemeClr val="bg1"/>
    </a:solidFill>
    <a:ln w="25400" cap="flat" cmpd="sng" algn="ctr">
      <a:solidFill>
        <a:schemeClr val="tx1"/>
      </a:solidFill>
      <a:round/>
    </a:ln>
    <a:effectLst/>
  </c:spPr>
  <c:txPr>
    <a:bodyPr/>
    <a:lstStyle/>
    <a:p>
      <a:pPr>
        <a:defRPr sz="1100">
          <a:solidFill>
            <a:schemeClr val="tx1"/>
          </a:solidFill>
          <a:latin typeface="游明朝 Demibold" panose="02020600000000000000" pitchFamily="18" charset="-128"/>
          <a:ea typeface="游明朝 Demibold" panose="02020600000000000000" pitchFamily="18" charset="-128"/>
        </a:defRPr>
      </a:pPr>
      <a:endParaRPr lang="ja-JP"/>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1845264059971141E-2"/>
          <c:y val="2.4520370925636279E-2"/>
          <c:w val="0.92074024764033657"/>
          <c:h val="0.91717038008698748"/>
        </c:manualLayout>
      </c:layout>
      <c:barChart>
        <c:barDir val="col"/>
        <c:grouping val="stacked"/>
        <c:varyColors val="0"/>
        <c:ser>
          <c:idx val="0"/>
          <c:order val="0"/>
          <c:tx>
            <c:strRef>
              <c:f>収支計画書_詳細!$AT$39</c:f>
              <c:strCache>
                <c:ptCount val="1"/>
                <c:pt idx="0">
                  <c:v>雇用契約(フルタイム)</c:v>
                </c:pt>
              </c:strCache>
            </c:strRef>
          </c:tx>
          <c:spPr>
            <a:solidFill>
              <a:schemeClr val="accent3">
                <a:lumMod val="40000"/>
                <a:lumOff val="60000"/>
                <a:alpha val="7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游明朝 Demibold" panose="02020600000000000000" pitchFamily="18" charset="-128"/>
                    <a:ea typeface="游明朝 Demibold" panose="02020600000000000000" pitchFamily="18"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収支計画書_詳細!$AU$21:$BE$21</c15:sqref>
                  </c15:fullRef>
                </c:ext>
              </c:extLst>
              <c:f>収支計画書_詳細!$AW$21:$BE$21</c:f>
              <c:strCache>
                <c:ptCount val="9"/>
                <c:pt idx="0">
                  <c:v>5月
(計画)</c:v>
                </c:pt>
                <c:pt idx="1">
                  <c:v>6月
(計画)</c:v>
                </c:pt>
                <c:pt idx="2">
                  <c:v>7月
(計画)</c:v>
                </c:pt>
                <c:pt idx="3">
                  <c:v>8月
(計画)</c:v>
                </c:pt>
                <c:pt idx="4">
                  <c:v>9月
(計画)</c:v>
                </c:pt>
                <c:pt idx="5">
                  <c:v>10月
(計画)</c:v>
                </c:pt>
                <c:pt idx="6">
                  <c:v>11月
(計画)</c:v>
                </c:pt>
                <c:pt idx="7">
                  <c:v>12月
(計画)</c:v>
                </c:pt>
                <c:pt idx="8">
                  <c:v>1月
(計画)</c:v>
                </c:pt>
              </c:strCache>
            </c:strRef>
          </c:cat>
          <c:val>
            <c:numRef>
              <c:extLst>
                <c:ext xmlns:c15="http://schemas.microsoft.com/office/drawing/2012/chart" uri="{02D57815-91ED-43cb-92C2-25804820EDAC}">
                  <c15:fullRef>
                    <c15:sqref>収支計画書_詳細!$AU$39:$BE$39</c15:sqref>
                  </c15:fullRef>
                </c:ext>
              </c:extLst>
              <c:f>収支計画書_詳細!$AW$39:$BE$39</c:f>
              <c:numCache>
                <c:formatCode>#,##0_);[Red]\(#,##0\)</c:formatCode>
                <c:ptCount val="9"/>
                <c:pt idx="0">
                  <c:v>17.454545454545453</c:v>
                </c:pt>
                <c:pt idx="1">
                  <c:v>34.909090909090907</c:v>
                </c:pt>
                <c:pt idx="2">
                  <c:v>52.36363636363636</c:v>
                </c:pt>
                <c:pt idx="3">
                  <c:v>78.545454545454547</c:v>
                </c:pt>
                <c:pt idx="4">
                  <c:v>104.72727272727273</c:v>
                </c:pt>
                <c:pt idx="5">
                  <c:v>130.90909090909091</c:v>
                </c:pt>
                <c:pt idx="6">
                  <c:v>165.81818181818181</c:v>
                </c:pt>
                <c:pt idx="7">
                  <c:v>200.72727272727272</c:v>
                </c:pt>
                <c:pt idx="8">
                  <c:v>244.36363636363635</c:v>
                </c:pt>
              </c:numCache>
            </c:numRef>
          </c:val>
          <c:extLst>
            <c:ext xmlns:c16="http://schemas.microsoft.com/office/drawing/2014/chart" uri="{C3380CC4-5D6E-409C-BE32-E72D297353CC}">
              <c16:uniqueId val="{00000000-CCFA-4075-B229-5DF5E314411D}"/>
            </c:ext>
          </c:extLst>
        </c:ser>
        <c:ser>
          <c:idx val="2"/>
          <c:order val="1"/>
          <c:tx>
            <c:strRef>
              <c:f>{"雇用契約(フルタイム)片手型"}</c:f>
              <c:strCache>
                <c:ptCount val="1"/>
                <c:pt idx="0">
                  <c:v>雇用契約(フルタイム)片手型</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solidFill>
                    <a:latin typeface="游明朝 Demibold" panose="02020600000000000000" pitchFamily="18" charset="-128"/>
                    <a:ea typeface="游明朝 Demibold" panose="02020600000000000000" pitchFamily="18"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収支計画書_詳細!$AU$21:$BE$21</c15:sqref>
                  </c15:fullRef>
                </c:ext>
              </c:extLst>
              <c:f>収支計画書_詳細!$AW$21:$BE$21</c:f>
              <c:strCache>
                <c:ptCount val="9"/>
                <c:pt idx="0">
                  <c:v>5月
(計画)</c:v>
                </c:pt>
                <c:pt idx="1">
                  <c:v>6月
(計画)</c:v>
                </c:pt>
                <c:pt idx="2">
                  <c:v>7月
(計画)</c:v>
                </c:pt>
                <c:pt idx="3">
                  <c:v>8月
(計画)</c:v>
                </c:pt>
                <c:pt idx="4">
                  <c:v>9月
(計画)</c:v>
                </c:pt>
                <c:pt idx="5">
                  <c:v>10月
(計画)</c:v>
                </c:pt>
                <c:pt idx="6">
                  <c:v>11月
(計画)</c:v>
                </c:pt>
                <c:pt idx="7">
                  <c:v>12月
(計画)</c:v>
                </c:pt>
                <c:pt idx="8">
                  <c:v>1月
(計画)</c:v>
                </c:pt>
              </c:strCache>
            </c:strRef>
          </c:cat>
          <c:val>
            <c:numRef>
              <c:extLst>
                <c:ext xmlns:c15="http://schemas.microsoft.com/office/drawing/2012/chart" uri="{02D57815-91ED-43cb-92C2-25804820EDAC}">
                  <c15:fullRef>
                    <c15:sqref>収支計画書_詳細!$AU$40:$BE$40</c15:sqref>
                  </c15:fullRef>
                </c:ext>
              </c:extLst>
              <c:f>収支計画書_詳細!$AW$40:$BE$40</c:f>
              <c:numCache>
                <c:formatCode>#,##0_);[Red]\(#,##0\)</c:formatCode>
                <c:ptCount val="9"/>
                <c:pt idx="0">
                  <c:v>10.909090909090908</c:v>
                </c:pt>
                <c:pt idx="1">
                  <c:v>21.818181818181817</c:v>
                </c:pt>
                <c:pt idx="2">
                  <c:v>38.18181818181818</c:v>
                </c:pt>
                <c:pt idx="3">
                  <c:v>54.545454545454547</c:v>
                </c:pt>
                <c:pt idx="4">
                  <c:v>70.909090909090907</c:v>
                </c:pt>
                <c:pt idx="5">
                  <c:v>92.72727272727272</c:v>
                </c:pt>
                <c:pt idx="6">
                  <c:v>114.54545454545453</c:v>
                </c:pt>
                <c:pt idx="7">
                  <c:v>136.36363636363635</c:v>
                </c:pt>
                <c:pt idx="8">
                  <c:v>163.63636363636363</c:v>
                </c:pt>
              </c:numCache>
            </c:numRef>
          </c:val>
          <c:extLst>
            <c:ext xmlns:c16="http://schemas.microsoft.com/office/drawing/2014/chart" uri="{C3380CC4-5D6E-409C-BE32-E72D297353CC}">
              <c16:uniqueId val="{0000000B-8445-4BC3-B210-060D2D48011B}"/>
            </c:ext>
          </c:extLst>
        </c:ser>
        <c:ser>
          <c:idx val="1"/>
          <c:order val="2"/>
          <c:tx>
            <c:strRef>
              <c:f>収支計画書_詳細!$AT$41</c:f>
              <c:strCache>
                <c:ptCount val="1"/>
                <c:pt idx="0">
                  <c:v>雇用契約(フルタイム)以外</c:v>
                </c:pt>
              </c:strCache>
            </c:strRef>
          </c:tx>
          <c:spPr>
            <a:solidFill>
              <a:srgbClr val="E7E6E6">
                <a:lumMod val="25000"/>
                <a:alpha val="70000"/>
              </a:srgb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bg1"/>
                    </a:solidFill>
                    <a:latin typeface="游明朝 Demibold" panose="02020600000000000000" pitchFamily="18" charset="-128"/>
                    <a:ea typeface="游明朝 Demibold" panose="02020600000000000000" pitchFamily="18"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収支計画書_詳細!$AU$21:$BE$21</c15:sqref>
                  </c15:fullRef>
                </c:ext>
              </c:extLst>
              <c:f>収支計画書_詳細!$AW$21:$BE$21</c:f>
              <c:strCache>
                <c:ptCount val="9"/>
                <c:pt idx="0">
                  <c:v>5月
(計画)</c:v>
                </c:pt>
                <c:pt idx="1">
                  <c:v>6月
(計画)</c:v>
                </c:pt>
                <c:pt idx="2">
                  <c:v>7月
(計画)</c:v>
                </c:pt>
                <c:pt idx="3">
                  <c:v>8月
(計画)</c:v>
                </c:pt>
                <c:pt idx="4">
                  <c:v>9月
(計画)</c:v>
                </c:pt>
                <c:pt idx="5">
                  <c:v>10月
(計画)</c:v>
                </c:pt>
                <c:pt idx="6">
                  <c:v>11月
(計画)</c:v>
                </c:pt>
                <c:pt idx="7">
                  <c:v>12月
(計画)</c:v>
                </c:pt>
                <c:pt idx="8">
                  <c:v>1月
(計画)</c:v>
                </c:pt>
              </c:strCache>
            </c:strRef>
          </c:cat>
          <c:val>
            <c:numRef>
              <c:extLst>
                <c:ext xmlns:c15="http://schemas.microsoft.com/office/drawing/2012/chart" uri="{02D57815-91ED-43cb-92C2-25804820EDAC}">
                  <c15:fullRef>
                    <c15:sqref>収支計画書_詳細!$AU$41:$BE$41</c15:sqref>
                  </c15:fullRef>
                </c:ext>
              </c:extLst>
              <c:f>収支計画書_詳細!$AW$41:$BE$41</c:f>
              <c:numCache>
                <c:formatCode>#,##0_);[Red]\(#,##0\)</c:formatCode>
                <c:ptCount val="9"/>
                <c:pt idx="0">
                  <c:v>7.2727272727272725</c:v>
                </c:pt>
                <c:pt idx="1">
                  <c:v>18.18181818181818</c:v>
                </c:pt>
                <c:pt idx="2">
                  <c:v>29.090909090909086</c:v>
                </c:pt>
                <c:pt idx="3">
                  <c:v>39.999999999999993</c:v>
                </c:pt>
                <c:pt idx="4">
                  <c:v>54.54545454545454</c:v>
                </c:pt>
                <c:pt idx="5">
                  <c:v>69.090909090909079</c:v>
                </c:pt>
                <c:pt idx="6">
                  <c:v>83.636363636363626</c:v>
                </c:pt>
                <c:pt idx="7">
                  <c:v>101.81818181818181</c:v>
                </c:pt>
                <c:pt idx="8">
                  <c:v>120</c:v>
                </c:pt>
              </c:numCache>
            </c:numRef>
          </c:val>
          <c:extLst>
            <c:ext xmlns:c16="http://schemas.microsoft.com/office/drawing/2014/chart" uri="{C3380CC4-5D6E-409C-BE32-E72D297353CC}">
              <c16:uniqueId val="{00000001-CCFA-4075-B229-5DF5E314411D}"/>
            </c:ext>
          </c:extLst>
        </c:ser>
        <c:ser>
          <c:idx val="3"/>
          <c:order val="3"/>
          <c:tx>
            <c:strRef>
              <c:f>収支計画書_詳細!$AT$43</c:f>
              <c:strCache>
                <c:ptCount val="1"/>
                <c:pt idx="0">
                  <c:v>ダミー</c:v>
                </c:pt>
              </c:strCache>
            </c:strRef>
          </c:tx>
          <c:spPr>
            <a:noFill/>
            <a:ln>
              <a:noFill/>
            </a:ln>
            <a:effectLst/>
          </c:spPr>
          <c:invertIfNegative val="0"/>
          <c:dLbls>
            <c:dLbl>
              <c:idx val="0"/>
              <c:tx>
                <c:rich>
                  <a:bodyPr/>
                  <a:lstStyle/>
                  <a:p>
                    <a:fld id="{3B8EE383-9307-4021-9546-389DD8C036E6}" type="CELLRANGE">
                      <a:rPr lang="ja-JP" altLang="en-US"/>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8445-4BC3-B210-060D2D48011B}"/>
                </c:ext>
              </c:extLst>
            </c:dLbl>
            <c:dLbl>
              <c:idx val="1"/>
              <c:tx>
                <c:rich>
                  <a:bodyPr/>
                  <a:lstStyle/>
                  <a:p>
                    <a:fld id="{E6E4C430-7C25-4510-AD47-491D2DE7FD60}" type="CELLRANGE">
                      <a:rPr lang="ja-JP" altLang="en-US"/>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8445-4BC3-B210-060D2D48011B}"/>
                </c:ext>
              </c:extLst>
            </c:dLbl>
            <c:dLbl>
              <c:idx val="2"/>
              <c:tx>
                <c:rich>
                  <a:bodyPr/>
                  <a:lstStyle/>
                  <a:p>
                    <a:fld id="{F0D7FC31-3D19-42EC-86D2-43CB8D010C9C}" type="CELLRANGE">
                      <a:rPr lang="ja-JP" altLang="en-US"/>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8445-4BC3-B210-060D2D48011B}"/>
                </c:ext>
              </c:extLst>
            </c:dLbl>
            <c:dLbl>
              <c:idx val="3"/>
              <c:tx>
                <c:rich>
                  <a:bodyPr/>
                  <a:lstStyle/>
                  <a:p>
                    <a:fld id="{E0D3DDAE-84CA-444A-8A2F-E4B52E13B98D}" type="CELLRANGE">
                      <a:rPr lang="ja-JP" altLang="en-US"/>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8445-4BC3-B210-060D2D48011B}"/>
                </c:ext>
              </c:extLst>
            </c:dLbl>
            <c:dLbl>
              <c:idx val="4"/>
              <c:tx>
                <c:rich>
                  <a:bodyPr/>
                  <a:lstStyle/>
                  <a:p>
                    <a:fld id="{1BA40A39-BF7E-474C-9F95-5FE59BC379B6}" type="CELLRANGE">
                      <a:rPr lang="ja-JP" altLang="en-US"/>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8445-4BC3-B210-060D2D48011B}"/>
                </c:ext>
              </c:extLst>
            </c:dLbl>
            <c:dLbl>
              <c:idx val="5"/>
              <c:tx>
                <c:rich>
                  <a:bodyPr/>
                  <a:lstStyle/>
                  <a:p>
                    <a:fld id="{59B51022-AA51-41AA-9CAC-FB0E70C46C8D}" type="CELLRANGE">
                      <a:rPr lang="ja-JP" altLang="en-US"/>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8445-4BC3-B210-060D2D48011B}"/>
                </c:ext>
              </c:extLst>
            </c:dLbl>
            <c:dLbl>
              <c:idx val="6"/>
              <c:tx>
                <c:rich>
                  <a:bodyPr/>
                  <a:lstStyle/>
                  <a:p>
                    <a:fld id="{D5662FA3-9868-428E-9956-08E7137A648E}" type="CELLRANGE">
                      <a:rPr lang="ja-JP" altLang="en-US"/>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8445-4BC3-B210-060D2D48011B}"/>
                </c:ext>
              </c:extLst>
            </c:dLbl>
            <c:dLbl>
              <c:idx val="7"/>
              <c:tx>
                <c:rich>
                  <a:bodyPr/>
                  <a:lstStyle/>
                  <a:p>
                    <a:fld id="{C5A50495-F95C-437C-B86A-48669678EEA3}" type="CELLRANGE">
                      <a:rPr lang="ja-JP" altLang="en-US"/>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8445-4BC3-B210-060D2D48011B}"/>
                </c:ext>
              </c:extLst>
            </c:dLbl>
            <c:dLbl>
              <c:idx val="8"/>
              <c:tx>
                <c:rich>
                  <a:bodyPr/>
                  <a:lstStyle/>
                  <a:p>
                    <a:fld id="{DE508C14-3264-46F4-BD1B-026D1E567BCA}" type="CELLRANGE">
                      <a:rPr lang="ja-JP" altLang="en-US"/>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8445-4BC3-B210-060D2D48011B}"/>
                </c:ext>
              </c:extLst>
            </c:dLbl>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solidFill>
                    <a:latin typeface="游明朝 Demibold" panose="02020600000000000000" pitchFamily="18" charset="-128"/>
                    <a:ea typeface="游明朝 Demibold" panose="02020600000000000000" pitchFamily="18" charset="-128"/>
                    <a:cs typeface="+mn-cs"/>
                  </a:defRPr>
                </a:pPr>
                <a:endParaRPr lang="ja-JP"/>
              </a:p>
            </c:txPr>
            <c:dLblPos val="inBase"/>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収支計画書_詳細!$AU$21:$BE$21</c15:sqref>
                  </c15:fullRef>
                </c:ext>
              </c:extLst>
              <c:f>収支計画書_詳細!$AW$21:$BE$21</c:f>
              <c:strCache>
                <c:ptCount val="9"/>
                <c:pt idx="0">
                  <c:v>5月
(計画)</c:v>
                </c:pt>
                <c:pt idx="1">
                  <c:v>6月
(計画)</c:v>
                </c:pt>
                <c:pt idx="2">
                  <c:v>7月
(計画)</c:v>
                </c:pt>
                <c:pt idx="3">
                  <c:v>8月
(計画)</c:v>
                </c:pt>
                <c:pt idx="4">
                  <c:v>9月
(計画)</c:v>
                </c:pt>
                <c:pt idx="5">
                  <c:v>10月
(計画)</c:v>
                </c:pt>
                <c:pt idx="6">
                  <c:v>11月
(計画)</c:v>
                </c:pt>
                <c:pt idx="7">
                  <c:v>12月
(計画)</c:v>
                </c:pt>
                <c:pt idx="8">
                  <c:v>1月
(計画)</c:v>
                </c:pt>
              </c:strCache>
            </c:strRef>
          </c:cat>
          <c:val>
            <c:numRef>
              <c:extLst>
                <c:ext xmlns:c15="http://schemas.microsoft.com/office/drawing/2012/chart" uri="{02D57815-91ED-43cb-92C2-25804820EDAC}">
                  <c15:fullRef>
                    <c15:sqref>収支計画書_詳細!$AU$43:$BE$43</c15:sqref>
                  </c15:fullRef>
                </c:ext>
              </c:extLst>
              <c:f>収支計画書_詳細!$AW$43:$BE$43</c:f>
              <c:numCache>
                <c:formatCode>General</c:formatCode>
                <c:ptCount val="9"/>
                <c:pt idx="0">
                  <c:v>1</c:v>
                </c:pt>
                <c:pt idx="1">
                  <c:v>1</c:v>
                </c:pt>
                <c:pt idx="2">
                  <c:v>1</c:v>
                </c:pt>
                <c:pt idx="3">
                  <c:v>1</c:v>
                </c:pt>
                <c:pt idx="4">
                  <c:v>1</c:v>
                </c:pt>
                <c:pt idx="5">
                  <c:v>1</c:v>
                </c:pt>
                <c:pt idx="6">
                  <c:v>1</c:v>
                </c:pt>
                <c:pt idx="7">
                  <c:v>1</c:v>
                </c:pt>
                <c:pt idx="8">
                  <c:v>1</c:v>
                </c:pt>
              </c:numCache>
            </c:numRef>
          </c:val>
          <c:extLst>
            <c:ext xmlns:c15="http://schemas.microsoft.com/office/drawing/2012/chart" uri="{02D57815-91ED-43cb-92C2-25804820EDAC}">
              <c15:datalabelsRange>
                <c15:f>収支計画書_詳細!$AU$42:$BE$42</c15:f>
                <c15:dlblRangeCache>
                  <c:ptCount val="11"/>
                  <c:pt idx="0">
                    <c:v>0</c:v>
                  </c:pt>
                  <c:pt idx="1">
                    <c:v>0</c:v>
                  </c:pt>
                  <c:pt idx="2">
                    <c:v>36</c:v>
                  </c:pt>
                  <c:pt idx="3">
                    <c:v>75</c:v>
                  </c:pt>
                  <c:pt idx="4">
                    <c:v>120</c:v>
                  </c:pt>
                  <c:pt idx="5">
                    <c:v>173</c:v>
                  </c:pt>
                  <c:pt idx="6">
                    <c:v>230</c:v>
                  </c:pt>
                  <c:pt idx="7">
                    <c:v>293</c:v>
                  </c:pt>
                  <c:pt idx="8">
                    <c:v>364</c:v>
                  </c:pt>
                  <c:pt idx="9">
                    <c:v>439</c:v>
                  </c:pt>
                  <c:pt idx="10">
                    <c:v>528</c:v>
                  </c:pt>
                </c15:dlblRangeCache>
              </c15:datalabelsRange>
            </c:ext>
            <c:ext xmlns:c16="http://schemas.microsoft.com/office/drawing/2014/chart" uri="{C3380CC4-5D6E-409C-BE32-E72D297353CC}">
              <c16:uniqueId val="{0000000E-CCFA-4075-B229-5DF5E314411D}"/>
            </c:ext>
          </c:extLst>
        </c:ser>
        <c:dLbls>
          <c:showLegendKey val="0"/>
          <c:showVal val="0"/>
          <c:showCatName val="0"/>
          <c:showSerName val="0"/>
          <c:showPercent val="0"/>
          <c:showBubbleSize val="0"/>
        </c:dLbls>
        <c:gapWidth val="100"/>
        <c:overlap val="100"/>
        <c:axId val="501235656"/>
        <c:axId val="501235984"/>
      </c:barChart>
      <c:catAx>
        <c:axId val="501235656"/>
        <c:scaling>
          <c:orientation val="minMax"/>
        </c:scaling>
        <c:delete val="0"/>
        <c:axPos val="b"/>
        <c:majorGridlines>
          <c:spPr>
            <a:ln w="3175" cap="flat" cmpd="sng" algn="ctr">
              <a:solidFill>
                <a:schemeClr val="accent3">
                  <a:lumMod val="40000"/>
                  <a:lumOff val="60000"/>
                </a:schemeClr>
              </a:solidFill>
              <a:round/>
            </a:ln>
            <a:effectLst/>
          </c:spPr>
        </c:majorGridlines>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1100" b="0" i="0" u="none" strike="noStrike" kern="1200" baseline="0">
                <a:solidFill>
                  <a:schemeClr val="tx1"/>
                </a:solidFill>
                <a:latin typeface="游明朝 Demibold" panose="02020600000000000000" pitchFamily="18" charset="-128"/>
                <a:ea typeface="游明朝 Demibold" panose="02020600000000000000" pitchFamily="18" charset="-128"/>
                <a:cs typeface="+mn-cs"/>
              </a:defRPr>
            </a:pPr>
            <a:endParaRPr lang="ja-JP"/>
          </a:p>
        </c:txPr>
        <c:crossAx val="501235984"/>
        <c:crosses val="autoZero"/>
        <c:auto val="1"/>
        <c:lblAlgn val="ctr"/>
        <c:lblOffset val="100"/>
        <c:tickMarkSkip val="2"/>
        <c:noMultiLvlLbl val="1"/>
      </c:catAx>
      <c:valAx>
        <c:axId val="501235984"/>
        <c:scaling>
          <c:orientation val="minMax"/>
        </c:scaling>
        <c:delete val="0"/>
        <c:axPos val="l"/>
        <c:majorGridlines>
          <c:spPr>
            <a:ln w="3175" cap="flat" cmpd="sng" algn="ctr">
              <a:solidFill>
                <a:schemeClr val="accent3">
                  <a:lumMod val="40000"/>
                  <a:lumOff val="60000"/>
                </a:schemeClr>
              </a:solidFill>
              <a:round/>
            </a:ln>
            <a:effectLst/>
          </c:spPr>
        </c:majorGridlines>
        <c:numFmt formatCode="#,##0_);[Red]\(#,##0\)" sourceLinked="0"/>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solidFill>
                <a:latin typeface="游明朝 Demibold" panose="02020600000000000000" pitchFamily="18" charset="-128"/>
                <a:ea typeface="游明朝 Demibold" panose="02020600000000000000" pitchFamily="18" charset="-128"/>
                <a:cs typeface="+mn-cs"/>
              </a:defRPr>
            </a:pPr>
            <a:endParaRPr lang="ja-JP"/>
          </a:p>
        </c:txPr>
        <c:crossAx val="501235656"/>
        <c:crosses val="autoZero"/>
        <c:crossBetween val="between"/>
      </c:valAx>
      <c:spPr>
        <a:noFill/>
        <a:ln>
          <a:noFill/>
        </a:ln>
        <a:effectLst/>
      </c:spPr>
    </c:plotArea>
    <c:plotVisOnly val="1"/>
    <c:dispBlanksAs val="gap"/>
    <c:showDLblsOverMax val="0"/>
  </c:chart>
  <c:spPr>
    <a:solidFill>
      <a:schemeClr val="bg1"/>
    </a:solidFill>
    <a:ln w="25400" cap="flat" cmpd="sng" algn="ctr">
      <a:solidFill>
        <a:schemeClr val="tx1"/>
      </a:solidFill>
      <a:round/>
    </a:ln>
    <a:effectLst/>
  </c:spPr>
  <c:txPr>
    <a:bodyPr/>
    <a:lstStyle/>
    <a:p>
      <a:pPr>
        <a:defRPr sz="1100">
          <a:solidFill>
            <a:schemeClr val="tx1"/>
          </a:solidFill>
          <a:latin typeface="游明朝 Demibold" panose="02020600000000000000" pitchFamily="18" charset="-128"/>
          <a:ea typeface="游明朝 Demibold" panose="02020600000000000000" pitchFamily="18" charset="-128"/>
        </a:defRPr>
      </a:pPr>
      <a:endParaRPr lang="ja-JP"/>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1845264059971141E-2"/>
          <c:y val="2.4520370925636279E-2"/>
          <c:w val="0.92074024764033657"/>
          <c:h val="0.88991022727272728"/>
        </c:manualLayout>
      </c:layout>
      <c:barChart>
        <c:barDir val="col"/>
        <c:grouping val="stacked"/>
        <c:varyColors val="0"/>
        <c:ser>
          <c:idx val="0"/>
          <c:order val="0"/>
          <c:tx>
            <c:strRef>
              <c:f>収支計画書_詳細!$AT$47</c:f>
              <c:strCache>
                <c:ptCount val="1"/>
                <c:pt idx="0">
                  <c:v>雇用契約(フルタイム)</c:v>
                </c:pt>
              </c:strCache>
            </c:strRef>
          </c:tx>
          <c:spPr>
            <a:solidFill>
              <a:schemeClr val="accent3">
                <a:lumMod val="40000"/>
                <a:lumOff val="60000"/>
                <a:alpha val="7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游明朝 Demibold" panose="02020600000000000000" pitchFamily="18" charset="-128"/>
                    <a:ea typeface="游明朝 Demibold" panose="02020600000000000000" pitchFamily="18"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収支計画書_詳細!$AU$21:$BE$21</c15:sqref>
                  </c15:fullRef>
                </c:ext>
              </c:extLst>
              <c:f>収支計画書_詳細!$AW$21:$BE$21</c:f>
              <c:strCache>
                <c:ptCount val="9"/>
                <c:pt idx="0">
                  <c:v>5月
(計画)</c:v>
                </c:pt>
                <c:pt idx="1">
                  <c:v>6月
(計画)</c:v>
                </c:pt>
                <c:pt idx="2">
                  <c:v>7月
(計画)</c:v>
                </c:pt>
                <c:pt idx="3">
                  <c:v>8月
(計画)</c:v>
                </c:pt>
                <c:pt idx="4">
                  <c:v>9月
(計画)</c:v>
                </c:pt>
                <c:pt idx="5">
                  <c:v>10月
(計画)</c:v>
                </c:pt>
                <c:pt idx="6">
                  <c:v>11月
(計画)</c:v>
                </c:pt>
                <c:pt idx="7">
                  <c:v>12月
(計画)</c:v>
                </c:pt>
                <c:pt idx="8">
                  <c:v>1月
(計画)</c:v>
                </c:pt>
              </c:strCache>
            </c:strRef>
          </c:cat>
          <c:val>
            <c:numRef>
              <c:extLst>
                <c:ext xmlns:c15="http://schemas.microsoft.com/office/drawing/2012/chart" uri="{02D57815-91ED-43cb-92C2-25804820EDAC}">
                  <c15:fullRef>
                    <c15:sqref>収支計画書_詳細!$AU$47:$BE$47</c15:sqref>
                  </c15:fullRef>
                </c:ext>
              </c:extLst>
              <c:f>収支計画書_詳細!$AW$47:$BE$47</c:f>
              <c:numCache>
                <c:formatCode>#,##0_);[Red]\(#,##0\)</c:formatCode>
                <c:ptCount val="9"/>
                <c:pt idx="0">
                  <c:v>23.272727272727273</c:v>
                </c:pt>
                <c:pt idx="1">
                  <c:v>46.545454545454547</c:v>
                </c:pt>
                <c:pt idx="2">
                  <c:v>69.818181818181813</c:v>
                </c:pt>
                <c:pt idx="3">
                  <c:v>104.72727272727272</c:v>
                </c:pt>
                <c:pt idx="4">
                  <c:v>139.63636363636363</c:v>
                </c:pt>
                <c:pt idx="5">
                  <c:v>174.54545454545453</c:v>
                </c:pt>
                <c:pt idx="6">
                  <c:v>221.09090909090907</c:v>
                </c:pt>
                <c:pt idx="7">
                  <c:v>267.63636363636363</c:v>
                </c:pt>
                <c:pt idx="8">
                  <c:v>325.81818181818181</c:v>
                </c:pt>
              </c:numCache>
            </c:numRef>
          </c:val>
          <c:extLst>
            <c:ext xmlns:c16="http://schemas.microsoft.com/office/drawing/2014/chart" uri="{C3380CC4-5D6E-409C-BE32-E72D297353CC}">
              <c16:uniqueId val="{00000000-CCFA-4075-B229-5DF5E314411D}"/>
            </c:ext>
          </c:extLst>
        </c:ser>
        <c:ser>
          <c:idx val="2"/>
          <c:order val="1"/>
          <c:tx>
            <c:strRef>
              <c:f>{"雇用契約(フルタイム)片手型"}</c:f>
              <c:strCache>
                <c:ptCount val="1"/>
                <c:pt idx="0">
                  <c:v>雇用契約(フルタイム)片手型</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solidFill>
                    <a:latin typeface="游明朝 Demibold" panose="02020600000000000000" pitchFamily="18" charset="-128"/>
                    <a:ea typeface="游明朝 Demibold" panose="02020600000000000000" pitchFamily="18"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収支計画書_詳細!$AU$21:$BE$21</c15:sqref>
                  </c15:fullRef>
                </c:ext>
              </c:extLst>
              <c:f>収支計画書_詳細!$AW$21:$BE$21</c:f>
              <c:strCache>
                <c:ptCount val="9"/>
                <c:pt idx="0">
                  <c:v>5月
(計画)</c:v>
                </c:pt>
                <c:pt idx="1">
                  <c:v>6月
(計画)</c:v>
                </c:pt>
                <c:pt idx="2">
                  <c:v>7月
(計画)</c:v>
                </c:pt>
                <c:pt idx="3">
                  <c:v>8月
(計画)</c:v>
                </c:pt>
                <c:pt idx="4">
                  <c:v>9月
(計画)</c:v>
                </c:pt>
                <c:pt idx="5">
                  <c:v>10月
(計画)</c:v>
                </c:pt>
                <c:pt idx="6">
                  <c:v>11月
(計画)</c:v>
                </c:pt>
                <c:pt idx="7">
                  <c:v>12月
(計画)</c:v>
                </c:pt>
                <c:pt idx="8">
                  <c:v>1月
(計画)</c:v>
                </c:pt>
              </c:strCache>
            </c:strRef>
          </c:cat>
          <c:val>
            <c:numRef>
              <c:extLst>
                <c:ext xmlns:c15="http://schemas.microsoft.com/office/drawing/2012/chart" uri="{02D57815-91ED-43cb-92C2-25804820EDAC}">
                  <c15:fullRef>
                    <c15:sqref>収支計画書_詳細!$AU$48:$BE$48</c15:sqref>
                  </c15:fullRef>
                </c:ext>
              </c:extLst>
              <c:f>収支計画書_詳細!$AW$48:$BE$48</c:f>
              <c:numCache>
                <c:formatCode>#,##0_);[Red]\(#,##0\)</c:formatCode>
                <c:ptCount val="9"/>
                <c:pt idx="0">
                  <c:v>14.545454545454545</c:v>
                </c:pt>
                <c:pt idx="1">
                  <c:v>29.09090909090909</c:v>
                </c:pt>
                <c:pt idx="2">
                  <c:v>50.909090909090907</c:v>
                </c:pt>
                <c:pt idx="3">
                  <c:v>72.72727272727272</c:v>
                </c:pt>
                <c:pt idx="4">
                  <c:v>94.545454545454533</c:v>
                </c:pt>
                <c:pt idx="5">
                  <c:v>123.63636363636363</c:v>
                </c:pt>
                <c:pt idx="6">
                  <c:v>152.72727272727272</c:v>
                </c:pt>
                <c:pt idx="7">
                  <c:v>181.81818181818181</c:v>
                </c:pt>
                <c:pt idx="8">
                  <c:v>218.18181818181819</c:v>
                </c:pt>
              </c:numCache>
            </c:numRef>
          </c:val>
          <c:extLst>
            <c:ext xmlns:c16="http://schemas.microsoft.com/office/drawing/2014/chart" uri="{C3380CC4-5D6E-409C-BE32-E72D297353CC}">
              <c16:uniqueId val="{0000000C-244B-48A7-9FE7-0E4AB61136F4}"/>
            </c:ext>
          </c:extLst>
        </c:ser>
        <c:ser>
          <c:idx val="1"/>
          <c:order val="2"/>
          <c:tx>
            <c:strRef>
              <c:f>収支計画書_詳細!$AT$49</c:f>
              <c:strCache>
                <c:ptCount val="1"/>
                <c:pt idx="0">
                  <c:v>雇用契約(フルタイム)以外</c:v>
                </c:pt>
              </c:strCache>
            </c:strRef>
          </c:tx>
          <c:spPr>
            <a:solidFill>
              <a:srgbClr val="E7E6E6">
                <a:lumMod val="25000"/>
                <a:alpha val="70000"/>
              </a:srgb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bg1"/>
                    </a:solidFill>
                    <a:latin typeface="游明朝 Demibold" panose="02020600000000000000" pitchFamily="18" charset="-128"/>
                    <a:ea typeface="游明朝 Demibold" panose="02020600000000000000" pitchFamily="18"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収支計画書_詳細!$AU$21:$BE$21</c15:sqref>
                  </c15:fullRef>
                </c:ext>
              </c:extLst>
              <c:f>収支計画書_詳細!$AW$21:$BE$21</c:f>
              <c:strCache>
                <c:ptCount val="9"/>
                <c:pt idx="0">
                  <c:v>5月
(計画)</c:v>
                </c:pt>
                <c:pt idx="1">
                  <c:v>6月
(計画)</c:v>
                </c:pt>
                <c:pt idx="2">
                  <c:v>7月
(計画)</c:v>
                </c:pt>
                <c:pt idx="3">
                  <c:v>8月
(計画)</c:v>
                </c:pt>
                <c:pt idx="4">
                  <c:v>9月
(計画)</c:v>
                </c:pt>
                <c:pt idx="5">
                  <c:v>10月
(計画)</c:v>
                </c:pt>
                <c:pt idx="6">
                  <c:v>11月
(計画)</c:v>
                </c:pt>
                <c:pt idx="7">
                  <c:v>12月
(計画)</c:v>
                </c:pt>
                <c:pt idx="8">
                  <c:v>1月
(計画)</c:v>
                </c:pt>
              </c:strCache>
            </c:strRef>
          </c:cat>
          <c:val>
            <c:numRef>
              <c:extLst>
                <c:ext xmlns:c15="http://schemas.microsoft.com/office/drawing/2012/chart" uri="{02D57815-91ED-43cb-92C2-25804820EDAC}">
                  <c15:fullRef>
                    <c15:sqref>収支計画書_詳細!$AU$49:$BE$49</c15:sqref>
                  </c15:fullRef>
                </c:ext>
              </c:extLst>
              <c:f>収支計画書_詳細!$AW$49:$BE$49</c:f>
              <c:numCache>
                <c:formatCode>#,##0_);[Red]\(#,##0\)</c:formatCode>
                <c:ptCount val="9"/>
                <c:pt idx="0">
                  <c:v>10.181818181818182</c:v>
                </c:pt>
                <c:pt idx="1">
                  <c:v>25.454545454545453</c:v>
                </c:pt>
                <c:pt idx="2">
                  <c:v>40.727272727272727</c:v>
                </c:pt>
                <c:pt idx="3">
                  <c:v>56</c:v>
                </c:pt>
                <c:pt idx="4">
                  <c:v>76.36363636363636</c:v>
                </c:pt>
                <c:pt idx="5">
                  <c:v>96.72727272727272</c:v>
                </c:pt>
                <c:pt idx="6">
                  <c:v>117.09090909090908</c:v>
                </c:pt>
                <c:pt idx="7">
                  <c:v>142.54545454545453</c:v>
                </c:pt>
                <c:pt idx="8">
                  <c:v>168</c:v>
                </c:pt>
              </c:numCache>
            </c:numRef>
          </c:val>
          <c:extLst>
            <c:ext xmlns:c16="http://schemas.microsoft.com/office/drawing/2014/chart" uri="{C3380CC4-5D6E-409C-BE32-E72D297353CC}">
              <c16:uniqueId val="{00000001-CCFA-4075-B229-5DF5E314411D}"/>
            </c:ext>
          </c:extLst>
        </c:ser>
        <c:ser>
          <c:idx val="3"/>
          <c:order val="3"/>
          <c:tx>
            <c:strRef>
              <c:f>収支計画書_詳細!$AT$51</c:f>
              <c:strCache>
                <c:ptCount val="1"/>
                <c:pt idx="0">
                  <c:v>ダミー</c:v>
                </c:pt>
              </c:strCache>
            </c:strRef>
          </c:tx>
          <c:spPr>
            <a:noFill/>
            <a:ln>
              <a:noFill/>
            </a:ln>
            <a:effectLst/>
          </c:spPr>
          <c:invertIfNegative val="0"/>
          <c:dLbls>
            <c:dLbl>
              <c:idx val="0"/>
              <c:tx>
                <c:rich>
                  <a:bodyPr/>
                  <a:lstStyle/>
                  <a:p>
                    <a:fld id="{A5FAA787-F414-45D3-B181-D6EAE315ACE5}" type="CELLRANGE">
                      <a:rPr lang="ja-JP" altLang="en-US"/>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244B-48A7-9FE7-0E4AB61136F4}"/>
                </c:ext>
              </c:extLst>
            </c:dLbl>
            <c:dLbl>
              <c:idx val="1"/>
              <c:tx>
                <c:rich>
                  <a:bodyPr/>
                  <a:lstStyle/>
                  <a:p>
                    <a:fld id="{ED03FBB3-CD30-4D90-9995-574749087DCD}" type="CELLRANGE">
                      <a:rPr lang="ja-JP" altLang="en-US"/>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244B-48A7-9FE7-0E4AB61136F4}"/>
                </c:ext>
              </c:extLst>
            </c:dLbl>
            <c:dLbl>
              <c:idx val="2"/>
              <c:tx>
                <c:rich>
                  <a:bodyPr/>
                  <a:lstStyle/>
                  <a:p>
                    <a:fld id="{AC2E13EE-47B6-4FB3-951C-0AD7184E77BA}" type="CELLRANGE">
                      <a:rPr lang="ja-JP" altLang="en-US"/>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244B-48A7-9FE7-0E4AB61136F4}"/>
                </c:ext>
              </c:extLst>
            </c:dLbl>
            <c:dLbl>
              <c:idx val="3"/>
              <c:tx>
                <c:rich>
                  <a:bodyPr/>
                  <a:lstStyle/>
                  <a:p>
                    <a:fld id="{7E42479E-0DB7-44FF-9A6D-D7A997B0AD1F}" type="CELLRANGE">
                      <a:rPr lang="ja-JP" altLang="en-US"/>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244B-48A7-9FE7-0E4AB61136F4}"/>
                </c:ext>
              </c:extLst>
            </c:dLbl>
            <c:dLbl>
              <c:idx val="4"/>
              <c:tx>
                <c:rich>
                  <a:bodyPr/>
                  <a:lstStyle/>
                  <a:p>
                    <a:fld id="{6DEC55B5-4725-46A2-A134-6A65EC4B83A7}" type="CELLRANGE">
                      <a:rPr lang="ja-JP" altLang="en-US"/>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244B-48A7-9FE7-0E4AB61136F4}"/>
                </c:ext>
              </c:extLst>
            </c:dLbl>
            <c:dLbl>
              <c:idx val="5"/>
              <c:tx>
                <c:rich>
                  <a:bodyPr/>
                  <a:lstStyle/>
                  <a:p>
                    <a:fld id="{543ED19D-A7C8-4F54-A78F-E8494FE96495}" type="CELLRANGE">
                      <a:rPr lang="ja-JP" altLang="en-US"/>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244B-48A7-9FE7-0E4AB61136F4}"/>
                </c:ext>
              </c:extLst>
            </c:dLbl>
            <c:dLbl>
              <c:idx val="6"/>
              <c:tx>
                <c:rich>
                  <a:bodyPr/>
                  <a:lstStyle/>
                  <a:p>
                    <a:fld id="{2398400B-1995-4B89-98AF-C8A4DA8F49CE}" type="CELLRANGE">
                      <a:rPr lang="ja-JP" altLang="en-US"/>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244B-48A7-9FE7-0E4AB61136F4}"/>
                </c:ext>
              </c:extLst>
            </c:dLbl>
            <c:dLbl>
              <c:idx val="7"/>
              <c:tx>
                <c:rich>
                  <a:bodyPr/>
                  <a:lstStyle/>
                  <a:p>
                    <a:fld id="{FD50EDA5-CB68-4B5F-A5F6-05B098B9A45F}" type="CELLRANGE">
                      <a:rPr lang="ja-JP" altLang="en-US"/>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244B-48A7-9FE7-0E4AB61136F4}"/>
                </c:ext>
              </c:extLst>
            </c:dLbl>
            <c:dLbl>
              <c:idx val="8"/>
              <c:tx>
                <c:rich>
                  <a:bodyPr/>
                  <a:lstStyle/>
                  <a:p>
                    <a:fld id="{B07A5AA5-573E-4E01-B8D8-A2234C6959FD}" type="CELLRANGE">
                      <a:rPr lang="ja-JP" altLang="en-US"/>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244B-48A7-9FE7-0E4AB61136F4}"/>
                </c:ext>
              </c:extLst>
            </c:dLbl>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solidFill>
                    <a:latin typeface="游明朝 Demibold" panose="02020600000000000000" pitchFamily="18" charset="-128"/>
                    <a:ea typeface="游明朝 Demibold" panose="02020600000000000000" pitchFamily="18" charset="-128"/>
                    <a:cs typeface="+mn-cs"/>
                  </a:defRPr>
                </a:pPr>
                <a:endParaRPr lang="ja-JP"/>
              </a:p>
            </c:txPr>
            <c:dLblPos val="inBase"/>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収支計画書_詳細!$AU$21:$BE$21</c15:sqref>
                  </c15:fullRef>
                </c:ext>
              </c:extLst>
              <c:f>収支計画書_詳細!$AW$21:$BE$21</c:f>
              <c:strCache>
                <c:ptCount val="9"/>
                <c:pt idx="0">
                  <c:v>5月
(計画)</c:v>
                </c:pt>
                <c:pt idx="1">
                  <c:v>6月
(計画)</c:v>
                </c:pt>
                <c:pt idx="2">
                  <c:v>7月
(計画)</c:v>
                </c:pt>
                <c:pt idx="3">
                  <c:v>8月
(計画)</c:v>
                </c:pt>
                <c:pt idx="4">
                  <c:v>9月
(計画)</c:v>
                </c:pt>
                <c:pt idx="5">
                  <c:v>10月
(計画)</c:v>
                </c:pt>
                <c:pt idx="6">
                  <c:v>11月
(計画)</c:v>
                </c:pt>
                <c:pt idx="7">
                  <c:v>12月
(計画)</c:v>
                </c:pt>
                <c:pt idx="8">
                  <c:v>1月
(計画)</c:v>
                </c:pt>
              </c:strCache>
            </c:strRef>
          </c:cat>
          <c:val>
            <c:numRef>
              <c:extLst>
                <c:ext xmlns:c15="http://schemas.microsoft.com/office/drawing/2012/chart" uri="{02D57815-91ED-43cb-92C2-25804820EDAC}">
                  <c15:fullRef>
                    <c15:sqref>収支計画書_詳細!$AU$51:$BE$51</c15:sqref>
                  </c15:fullRef>
                </c:ext>
              </c:extLst>
              <c:f>収支計画書_詳細!$AW$51:$BE$51</c:f>
              <c:numCache>
                <c:formatCode>General</c:formatCode>
                <c:ptCount val="9"/>
                <c:pt idx="0">
                  <c:v>1</c:v>
                </c:pt>
                <c:pt idx="1">
                  <c:v>1</c:v>
                </c:pt>
                <c:pt idx="2">
                  <c:v>1</c:v>
                </c:pt>
                <c:pt idx="3">
                  <c:v>1</c:v>
                </c:pt>
                <c:pt idx="4">
                  <c:v>1</c:v>
                </c:pt>
                <c:pt idx="5">
                  <c:v>1</c:v>
                </c:pt>
                <c:pt idx="6">
                  <c:v>1</c:v>
                </c:pt>
                <c:pt idx="7">
                  <c:v>1</c:v>
                </c:pt>
                <c:pt idx="8">
                  <c:v>1</c:v>
                </c:pt>
              </c:numCache>
            </c:numRef>
          </c:val>
          <c:extLst>
            <c:ext xmlns:c15="http://schemas.microsoft.com/office/drawing/2012/chart" uri="{02D57815-91ED-43cb-92C2-25804820EDAC}">
              <c15:datalabelsRange>
                <c15:f>収支計画書_詳細!$AU$50:$BE$50</c15:f>
                <c15:dlblRangeCache>
                  <c:ptCount val="11"/>
                  <c:pt idx="0">
                    <c:v>0</c:v>
                  </c:pt>
                  <c:pt idx="1">
                    <c:v>0</c:v>
                  </c:pt>
                  <c:pt idx="2">
                    <c:v>48</c:v>
                  </c:pt>
                  <c:pt idx="3">
                    <c:v>101</c:v>
                  </c:pt>
                  <c:pt idx="4">
                    <c:v>161</c:v>
                  </c:pt>
                  <c:pt idx="5">
                    <c:v>233</c:v>
                  </c:pt>
                  <c:pt idx="6">
                    <c:v>311</c:v>
                  </c:pt>
                  <c:pt idx="7">
                    <c:v>395</c:v>
                  </c:pt>
                  <c:pt idx="8">
                    <c:v>491</c:v>
                  </c:pt>
                  <c:pt idx="9">
                    <c:v>592</c:v>
                  </c:pt>
                  <c:pt idx="10">
                    <c:v>712</c:v>
                  </c:pt>
                </c15:dlblRangeCache>
              </c15:datalabelsRange>
            </c:ext>
            <c:ext xmlns:c16="http://schemas.microsoft.com/office/drawing/2014/chart" uri="{C3380CC4-5D6E-409C-BE32-E72D297353CC}">
              <c16:uniqueId val="{0000000E-CCFA-4075-B229-5DF5E314411D}"/>
            </c:ext>
          </c:extLst>
        </c:ser>
        <c:dLbls>
          <c:showLegendKey val="0"/>
          <c:showVal val="0"/>
          <c:showCatName val="0"/>
          <c:showSerName val="0"/>
          <c:showPercent val="0"/>
          <c:showBubbleSize val="0"/>
        </c:dLbls>
        <c:gapWidth val="100"/>
        <c:overlap val="100"/>
        <c:axId val="501235656"/>
        <c:axId val="501235984"/>
      </c:barChart>
      <c:catAx>
        <c:axId val="501235656"/>
        <c:scaling>
          <c:orientation val="minMax"/>
        </c:scaling>
        <c:delete val="0"/>
        <c:axPos val="b"/>
        <c:majorGridlines>
          <c:spPr>
            <a:ln w="3175" cap="flat" cmpd="sng" algn="ctr">
              <a:solidFill>
                <a:schemeClr val="accent3">
                  <a:lumMod val="40000"/>
                  <a:lumOff val="60000"/>
                </a:schemeClr>
              </a:solidFill>
              <a:round/>
            </a:ln>
            <a:effectLst/>
          </c:spPr>
        </c:majorGridlines>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1100" b="0" i="0" u="none" strike="noStrike" kern="1200" baseline="0">
                <a:solidFill>
                  <a:schemeClr val="tx1"/>
                </a:solidFill>
                <a:latin typeface="游明朝 Demibold" panose="02020600000000000000" pitchFamily="18" charset="-128"/>
                <a:ea typeface="游明朝 Demibold" panose="02020600000000000000" pitchFamily="18" charset="-128"/>
                <a:cs typeface="+mn-cs"/>
              </a:defRPr>
            </a:pPr>
            <a:endParaRPr lang="ja-JP"/>
          </a:p>
        </c:txPr>
        <c:crossAx val="501235984"/>
        <c:crosses val="autoZero"/>
        <c:auto val="1"/>
        <c:lblAlgn val="ctr"/>
        <c:lblOffset val="100"/>
        <c:tickMarkSkip val="2"/>
        <c:noMultiLvlLbl val="1"/>
      </c:catAx>
      <c:valAx>
        <c:axId val="501235984"/>
        <c:scaling>
          <c:orientation val="minMax"/>
        </c:scaling>
        <c:delete val="0"/>
        <c:axPos val="l"/>
        <c:majorGridlines>
          <c:spPr>
            <a:ln w="3175" cap="flat" cmpd="sng" algn="ctr">
              <a:solidFill>
                <a:schemeClr val="accent3">
                  <a:lumMod val="40000"/>
                  <a:lumOff val="60000"/>
                </a:schemeClr>
              </a:solidFill>
              <a:round/>
            </a:ln>
            <a:effectLst/>
          </c:spPr>
        </c:majorGridlines>
        <c:numFmt formatCode="#,##0_);[Red]\(#,##0\)" sourceLinked="0"/>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solidFill>
                <a:latin typeface="游明朝 Demibold" panose="02020600000000000000" pitchFamily="18" charset="-128"/>
                <a:ea typeface="游明朝 Demibold" panose="02020600000000000000" pitchFamily="18" charset="-128"/>
                <a:cs typeface="+mn-cs"/>
              </a:defRPr>
            </a:pPr>
            <a:endParaRPr lang="ja-JP"/>
          </a:p>
        </c:txPr>
        <c:crossAx val="501235656"/>
        <c:crosses val="autoZero"/>
        <c:crossBetween val="between"/>
      </c:valAx>
      <c:spPr>
        <a:noFill/>
        <a:ln>
          <a:noFill/>
        </a:ln>
        <a:effectLst/>
      </c:spPr>
    </c:plotArea>
    <c:plotVisOnly val="1"/>
    <c:dispBlanksAs val="gap"/>
    <c:showDLblsOverMax val="0"/>
  </c:chart>
  <c:spPr>
    <a:solidFill>
      <a:schemeClr val="bg1"/>
    </a:solidFill>
    <a:ln w="25400" cap="flat" cmpd="sng" algn="ctr">
      <a:solidFill>
        <a:schemeClr val="tx1"/>
      </a:solidFill>
      <a:round/>
    </a:ln>
    <a:effectLst/>
  </c:spPr>
  <c:txPr>
    <a:bodyPr/>
    <a:lstStyle/>
    <a:p>
      <a:pPr>
        <a:defRPr sz="1100">
          <a:solidFill>
            <a:schemeClr val="tx1"/>
          </a:solidFill>
          <a:latin typeface="游明朝 Demibold" panose="02020600000000000000" pitchFamily="18" charset="-128"/>
          <a:ea typeface="游明朝 Demibold" panose="02020600000000000000" pitchFamily="18" charset="-128"/>
        </a:defRPr>
      </a:pPr>
      <a:endParaRPr lang="ja-JP"/>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1845264059971141E-2"/>
          <c:y val="2.4520370925636279E-2"/>
          <c:w val="0.92074024764033657"/>
          <c:h val="0.88349608585858574"/>
        </c:manualLayout>
      </c:layout>
      <c:barChart>
        <c:barDir val="col"/>
        <c:grouping val="stacked"/>
        <c:varyColors val="0"/>
        <c:ser>
          <c:idx val="0"/>
          <c:order val="0"/>
          <c:tx>
            <c:strRef>
              <c:f>収支計画書_詳細!$T$55</c:f>
              <c:strCache>
                <c:ptCount val="1"/>
                <c:pt idx="0">
                  <c:v>雇用契約(フルタイム)両手型</c:v>
                </c:pt>
              </c:strCache>
            </c:strRef>
          </c:tx>
          <c:spPr>
            <a:solidFill>
              <a:schemeClr val="accent3">
                <a:lumMod val="40000"/>
                <a:lumOff val="60000"/>
                <a:alpha val="7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游明朝 Demibold" panose="02020600000000000000" pitchFamily="18" charset="-128"/>
                    <a:ea typeface="游明朝 Demibold" panose="02020600000000000000" pitchFamily="18"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収支計画書_詳細!$U$45:$AE$45</c15:sqref>
                  </c15:fullRef>
                </c:ext>
              </c:extLst>
              <c:f>収支計画書_詳細!$W$45:$AE$45</c:f>
              <c:strCache>
                <c:ptCount val="9"/>
                <c:pt idx="0">
                  <c:v>5月
(計画)</c:v>
                </c:pt>
                <c:pt idx="1">
                  <c:v>6月
(計画)</c:v>
                </c:pt>
                <c:pt idx="2">
                  <c:v>7月
(計画)</c:v>
                </c:pt>
                <c:pt idx="3">
                  <c:v>8月
(計画)</c:v>
                </c:pt>
                <c:pt idx="4">
                  <c:v>9月
(計画)</c:v>
                </c:pt>
                <c:pt idx="5">
                  <c:v>10月
(計画)</c:v>
                </c:pt>
                <c:pt idx="6">
                  <c:v>11月
(計画)</c:v>
                </c:pt>
                <c:pt idx="7">
                  <c:v>12月
(計画)</c:v>
                </c:pt>
                <c:pt idx="8">
                  <c:v>1月
(計画)</c:v>
                </c:pt>
              </c:strCache>
            </c:strRef>
          </c:cat>
          <c:val>
            <c:numRef>
              <c:extLst>
                <c:ext xmlns:c15="http://schemas.microsoft.com/office/drawing/2012/chart" uri="{02D57815-91ED-43cb-92C2-25804820EDAC}">
                  <c15:fullRef>
                    <c15:sqref>収支計画書_詳細!$U$55:$AE$55</c15:sqref>
                  </c15:fullRef>
                </c:ext>
              </c:extLst>
              <c:f>収支計画書_詳細!$W$55:$AE$55</c:f>
              <c:numCache>
                <c:formatCode>#,##0_);[Red]\(#,##0\)</c:formatCode>
                <c:ptCount val="9"/>
                <c:pt idx="0">
                  <c:v>2</c:v>
                </c:pt>
                <c:pt idx="1">
                  <c:v>4</c:v>
                </c:pt>
                <c:pt idx="2">
                  <c:v>6</c:v>
                </c:pt>
                <c:pt idx="3">
                  <c:v>9</c:v>
                </c:pt>
                <c:pt idx="4">
                  <c:v>12</c:v>
                </c:pt>
                <c:pt idx="5">
                  <c:v>15</c:v>
                </c:pt>
                <c:pt idx="6">
                  <c:v>19</c:v>
                </c:pt>
                <c:pt idx="7">
                  <c:v>23</c:v>
                </c:pt>
                <c:pt idx="8">
                  <c:v>28</c:v>
                </c:pt>
              </c:numCache>
            </c:numRef>
          </c:val>
          <c:extLst>
            <c:ext xmlns:c16="http://schemas.microsoft.com/office/drawing/2014/chart" uri="{C3380CC4-5D6E-409C-BE32-E72D297353CC}">
              <c16:uniqueId val="{00000000-0376-4E1A-876D-116DB7CF43B6}"/>
            </c:ext>
          </c:extLst>
        </c:ser>
        <c:ser>
          <c:idx val="2"/>
          <c:order val="1"/>
          <c:tx>
            <c:strRef>
              <c:f>{"雇用契約(フルタイム)片手型"}</c:f>
              <c:strCache>
                <c:ptCount val="1"/>
                <c:pt idx="0">
                  <c:v>雇用契約(フルタイム)片手型</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solidFill>
                    <a:latin typeface="游明朝 Demibold" panose="02020600000000000000" pitchFamily="18" charset="-128"/>
                    <a:ea typeface="游明朝 Demibold" panose="02020600000000000000" pitchFamily="18"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収支計画書_詳細!$U$45:$AE$45</c15:sqref>
                  </c15:fullRef>
                </c:ext>
              </c:extLst>
              <c:f>収支計画書_詳細!$W$45:$AE$45</c:f>
              <c:strCache>
                <c:ptCount val="9"/>
                <c:pt idx="0">
                  <c:v>5月
(計画)</c:v>
                </c:pt>
                <c:pt idx="1">
                  <c:v>6月
(計画)</c:v>
                </c:pt>
                <c:pt idx="2">
                  <c:v>7月
(計画)</c:v>
                </c:pt>
                <c:pt idx="3">
                  <c:v>8月
(計画)</c:v>
                </c:pt>
                <c:pt idx="4">
                  <c:v>9月
(計画)</c:v>
                </c:pt>
                <c:pt idx="5">
                  <c:v>10月
(計画)</c:v>
                </c:pt>
                <c:pt idx="6">
                  <c:v>11月
(計画)</c:v>
                </c:pt>
                <c:pt idx="7">
                  <c:v>12月
(計画)</c:v>
                </c:pt>
                <c:pt idx="8">
                  <c:v>1月
(計画)</c:v>
                </c:pt>
              </c:strCache>
            </c:strRef>
          </c:cat>
          <c:val>
            <c:numRef>
              <c:extLst>
                <c:ext xmlns:c15="http://schemas.microsoft.com/office/drawing/2012/chart" uri="{02D57815-91ED-43cb-92C2-25804820EDAC}">
                  <c15:fullRef>
                    <c15:sqref>収支計画書_詳細!$U$56:$AE$56</c15:sqref>
                  </c15:fullRef>
                </c:ext>
              </c:extLst>
              <c:f>収支計画書_詳細!$W$56:$AE$56</c:f>
              <c:numCache>
                <c:formatCode>#,##0_);[Red]\(#,##0\)</c:formatCode>
                <c:ptCount val="9"/>
                <c:pt idx="0">
                  <c:v>2</c:v>
                </c:pt>
                <c:pt idx="1">
                  <c:v>4</c:v>
                </c:pt>
                <c:pt idx="2">
                  <c:v>7</c:v>
                </c:pt>
                <c:pt idx="3">
                  <c:v>10</c:v>
                </c:pt>
                <c:pt idx="4">
                  <c:v>13</c:v>
                </c:pt>
                <c:pt idx="5">
                  <c:v>17</c:v>
                </c:pt>
                <c:pt idx="6">
                  <c:v>21</c:v>
                </c:pt>
                <c:pt idx="7">
                  <c:v>25</c:v>
                </c:pt>
                <c:pt idx="8">
                  <c:v>30</c:v>
                </c:pt>
              </c:numCache>
            </c:numRef>
          </c:val>
          <c:extLst>
            <c:ext xmlns:c16="http://schemas.microsoft.com/office/drawing/2014/chart" uri="{C3380CC4-5D6E-409C-BE32-E72D297353CC}">
              <c16:uniqueId val="{00000001-0376-4E1A-876D-116DB7CF43B6}"/>
            </c:ext>
          </c:extLst>
        </c:ser>
        <c:ser>
          <c:idx val="1"/>
          <c:order val="2"/>
          <c:tx>
            <c:strRef>
              <c:f>{"雇用契約(フルタイム)以外"}</c:f>
              <c:strCache>
                <c:ptCount val="1"/>
                <c:pt idx="0">
                  <c:v>雇用契約(フルタイム)以外</c:v>
                </c:pt>
              </c:strCache>
            </c:strRef>
          </c:tx>
          <c:spPr>
            <a:solidFill>
              <a:srgbClr val="E7E6E6">
                <a:lumMod val="25000"/>
                <a:alpha val="70000"/>
              </a:srgb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bg1"/>
                    </a:solidFill>
                    <a:latin typeface="游明朝 Demibold" panose="02020600000000000000" pitchFamily="18" charset="-128"/>
                    <a:ea typeface="游明朝 Demibold" panose="02020600000000000000" pitchFamily="18"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収支計画書_詳細!$U$45:$AE$45</c15:sqref>
                  </c15:fullRef>
                </c:ext>
              </c:extLst>
              <c:f>収支計画書_詳細!$W$45:$AE$45</c:f>
              <c:strCache>
                <c:ptCount val="9"/>
                <c:pt idx="0">
                  <c:v>5月
(計画)</c:v>
                </c:pt>
                <c:pt idx="1">
                  <c:v>6月
(計画)</c:v>
                </c:pt>
                <c:pt idx="2">
                  <c:v>7月
(計画)</c:v>
                </c:pt>
                <c:pt idx="3">
                  <c:v>8月
(計画)</c:v>
                </c:pt>
                <c:pt idx="4">
                  <c:v>9月
(計画)</c:v>
                </c:pt>
                <c:pt idx="5">
                  <c:v>10月
(計画)</c:v>
                </c:pt>
                <c:pt idx="6">
                  <c:v>11月
(計画)</c:v>
                </c:pt>
                <c:pt idx="7">
                  <c:v>12月
(計画)</c:v>
                </c:pt>
                <c:pt idx="8">
                  <c:v>1月
(計画)</c:v>
                </c:pt>
              </c:strCache>
            </c:strRef>
          </c:cat>
          <c:val>
            <c:numRef>
              <c:extLst>
                <c:ext xmlns:c15="http://schemas.microsoft.com/office/drawing/2012/chart" uri="{02D57815-91ED-43cb-92C2-25804820EDAC}">
                  <c15:fullRef>
                    <c15:sqref>収支計画書_詳細!$U$57:$AE$57</c15:sqref>
                  </c15:fullRef>
                </c:ext>
              </c:extLst>
              <c:f>収支計画書_詳細!$W$57:$AE$57</c:f>
              <c:numCache>
                <c:formatCode>#,##0_);[Red]\(#,##0\)</c:formatCode>
                <c:ptCount val="9"/>
                <c:pt idx="0">
                  <c:v>2</c:v>
                </c:pt>
                <c:pt idx="1">
                  <c:v>5</c:v>
                </c:pt>
                <c:pt idx="2">
                  <c:v>8</c:v>
                </c:pt>
                <c:pt idx="3">
                  <c:v>11</c:v>
                </c:pt>
                <c:pt idx="4">
                  <c:v>15</c:v>
                </c:pt>
                <c:pt idx="5">
                  <c:v>19</c:v>
                </c:pt>
                <c:pt idx="6">
                  <c:v>23</c:v>
                </c:pt>
                <c:pt idx="7">
                  <c:v>28</c:v>
                </c:pt>
                <c:pt idx="8">
                  <c:v>33</c:v>
                </c:pt>
              </c:numCache>
            </c:numRef>
          </c:val>
          <c:extLst>
            <c:ext xmlns:c16="http://schemas.microsoft.com/office/drawing/2014/chart" uri="{C3380CC4-5D6E-409C-BE32-E72D297353CC}">
              <c16:uniqueId val="{00000002-0376-4E1A-876D-116DB7CF43B6}"/>
            </c:ext>
          </c:extLst>
        </c:ser>
        <c:ser>
          <c:idx val="3"/>
          <c:order val="3"/>
          <c:tx>
            <c:strRef>
              <c:f>収支計画書_詳細!$T$59</c:f>
              <c:strCache>
                <c:ptCount val="1"/>
                <c:pt idx="0">
                  <c:v>ダミー</c:v>
                </c:pt>
              </c:strCache>
            </c:strRef>
          </c:tx>
          <c:spPr>
            <a:noFill/>
            <a:ln>
              <a:noFill/>
            </a:ln>
            <a:effectLst/>
          </c:spPr>
          <c:invertIfNegative val="0"/>
          <c:dLbls>
            <c:dLbl>
              <c:idx val="0"/>
              <c:tx>
                <c:rich>
                  <a:bodyPr/>
                  <a:lstStyle/>
                  <a:p>
                    <a:fld id="{FDEBC961-F3E6-4B1B-B577-D75B1EEFD719}" type="CELLRANGE">
                      <a:rPr lang="ja-JP" altLang="en-US"/>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0376-4E1A-876D-116DB7CF43B6}"/>
                </c:ext>
              </c:extLst>
            </c:dLbl>
            <c:dLbl>
              <c:idx val="1"/>
              <c:tx>
                <c:rich>
                  <a:bodyPr/>
                  <a:lstStyle/>
                  <a:p>
                    <a:fld id="{E0E9BCF8-4153-41EA-8C45-1B11BB4E7A66}" type="CELLRANGE">
                      <a:rPr lang="ja-JP" altLang="en-US"/>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0376-4E1A-876D-116DB7CF43B6}"/>
                </c:ext>
              </c:extLst>
            </c:dLbl>
            <c:dLbl>
              <c:idx val="2"/>
              <c:tx>
                <c:rich>
                  <a:bodyPr/>
                  <a:lstStyle/>
                  <a:p>
                    <a:fld id="{9A4AA767-1054-446E-82A5-C5063ACCE910}" type="CELLRANGE">
                      <a:rPr lang="ja-JP" altLang="en-US"/>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0376-4E1A-876D-116DB7CF43B6}"/>
                </c:ext>
              </c:extLst>
            </c:dLbl>
            <c:dLbl>
              <c:idx val="3"/>
              <c:tx>
                <c:rich>
                  <a:bodyPr/>
                  <a:lstStyle/>
                  <a:p>
                    <a:fld id="{E003CF20-87D1-47BA-B9B5-CA3D6BD1CFE3}" type="CELLRANGE">
                      <a:rPr lang="ja-JP" altLang="en-US"/>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0376-4E1A-876D-116DB7CF43B6}"/>
                </c:ext>
              </c:extLst>
            </c:dLbl>
            <c:dLbl>
              <c:idx val="4"/>
              <c:tx>
                <c:rich>
                  <a:bodyPr/>
                  <a:lstStyle/>
                  <a:p>
                    <a:fld id="{5E211545-CCF8-44AB-ADA2-9932BAB36390}" type="CELLRANGE">
                      <a:rPr lang="ja-JP" altLang="en-US"/>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0376-4E1A-876D-116DB7CF43B6}"/>
                </c:ext>
              </c:extLst>
            </c:dLbl>
            <c:dLbl>
              <c:idx val="5"/>
              <c:tx>
                <c:rich>
                  <a:bodyPr/>
                  <a:lstStyle/>
                  <a:p>
                    <a:fld id="{565BADF2-8480-4165-8164-CB02F06CDE30}" type="CELLRANGE">
                      <a:rPr lang="ja-JP" altLang="en-US"/>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0376-4E1A-876D-116DB7CF43B6}"/>
                </c:ext>
              </c:extLst>
            </c:dLbl>
            <c:dLbl>
              <c:idx val="6"/>
              <c:tx>
                <c:rich>
                  <a:bodyPr/>
                  <a:lstStyle/>
                  <a:p>
                    <a:fld id="{2D3E2B0A-EEB7-4C17-B489-69FFF0022DAF}" type="CELLRANGE">
                      <a:rPr lang="ja-JP" altLang="en-US"/>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0376-4E1A-876D-116DB7CF43B6}"/>
                </c:ext>
              </c:extLst>
            </c:dLbl>
            <c:dLbl>
              <c:idx val="7"/>
              <c:tx>
                <c:rich>
                  <a:bodyPr/>
                  <a:lstStyle/>
                  <a:p>
                    <a:fld id="{8F2043A9-23F5-47A5-91F3-CF1AB737EF29}" type="CELLRANGE">
                      <a:rPr lang="ja-JP" altLang="en-US"/>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0376-4E1A-876D-116DB7CF43B6}"/>
                </c:ext>
              </c:extLst>
            </c:dLbl>
            <c:dLbl>
              <c:idx val="8"/>
              <c:tx>
                <c:rich>
                  <a:bodyPr/>
                  <a:lstStyle/>
                  <a:p>
                    <a:fld id="{D9690950-9B0F-4F91-A536-9BFD2331077D}" type="CELLRANGE">
                      <a:rPr lang="ja-JP" altLang="en-US"/>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0376-4E1A-876D-116DB7CF43B6}"/>
                </c:ext>
              </c:extLst>
            </c:dLbl>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solidFill>
                    <a:latin typeface="游明朝 Demibold" panose="02020600000000000000" pitchFamily="18" charset="-128"/>
                    <a:ea typeface="游明朝 Demibold" panose="02020600000000000000" pitchFamily="18" charset="-128"/>
                    <a:cs typeface="+mn-cs"/>
                  </a:defRPr>
                </a:pPr>
                <a:endParaRPr lang="ja-JP"/>
              </a:p>
            </c:txPr>
            <c:dLblPos val="inBase"/>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収支計画書_詳細!$U$45:$AE$45</c15:sqref>
                  </c15:fullRef>
                </c:ext>
              </c:extLst>
              <c:f>収支計画書_詳細!$W$45:$AE$45</c:f>
              <c:strCache>
                <c:ptCount val="9"/>
                <c:pt idx="0">
                  <c:v>5月
(計画)</c:v>
                </c:pt>
                <c:pt idx="1">
                  <c:v>6月
(計画)</c:v>
                </c:pt>
                <c:pt idx="2">
                  <c:v>7月
(計画)</c:v>
                </c:pt>
                <c:pt idx="3">
                  <c:v>8月
(計画)</c:v>
                </c:pt>
                <c:pt idx="4">
                  <c:v>9月
(計画)</c:v>
                </c:pt>
                <c:pt idx="5">
                  <c:v>10月
(計画)</c:v>
                </c:pt>
                <c:pt idx="6">
                  <c:v>11月
(計画)</c:v>
                </c:pt>
                <c:pt idx="7">
                  <c:v>12月
(計画)</c:v>
                </c:pt>
                <c:pt idx="8">
                  <c:v>1月
(計画)</c:v>
                </c:pt>
              </c:strCache>
            </c:strRef>
          </c:cat>
          <c:val>
            <c:numRef>
              <c:extLst>
                <c:ext xmlns:c15="http://schemas.microsoft.com/office/drawing/2012/chart" uri="{02D57815-91ED-43cb-92C2-25804820EDAC}">
                  <c15:fullRef>
                    <c15:sqref>収支計画書_詳細!$U$59:$AE$59</c15:sqref>
                  </c15:fullRef>
                </c:ext>
              </c:extLst>
              <c:f>収支計画書_詳細!$W$59:$AE$59</c:f>
              <c:numCache>
                <c:formatCode>General</c:formatCode>
                <c:ptCount val="9"/>
                <c:pt idx="0">
                  <c:v>1</c:v>
                </c:pt>
                <c:pt idx="1">
                  <c:v>1</c:v>
                </c:pt>
                <c:pt idx="2">
                  <c:v>1</c:v>
                </c:pt>
                <c:pt idx="3">
                  <c:v>1</c:v>
                </c:pt>
                <c:pt idx="4">
                  <c:v>1</c:v>
                </c:pt>
                <c:pt idx="5">
                  <c:v>1</c:v>
                </c:pt>
                <c:pt idx="6">
                  <c:v>1</c:v>
                </c:pt>
                <c:pt idx="7">
                  <c:v>1</c:v>
                </c:pt>
                <c:pt idx="8">
                  <c:v>1</c:v>
                </c:pt>
              </c:numCache>
            </c:numRef>
          </c:val>
          <c:extLst>
            <c:ext xmlns:c15="http://schemas.microsoft.com/office/drawing/2012/chart" uri="{02D57815-91ED-43cb-92C2-25804820EDAC}">
              <c15:datalabelsRange>
                <c15:f>収支計画書_詳細!$U$58:$AE$58</c15:f>
                <c15:dlblRangeCache>
                  <c:ptCount val="11"/>
                  <c:pt idx="0">
                    <c:v>0</c:v>
                  </c:pt>
                  <c:pt idx="1">
                    <c:v>0</c:v>
                  </c:pt>
                  <c:pt idx="2">
                    <c:v>6</c:v>
                  </c:pt>
                  <c:pt idx="3">
                    <c:v>13</c:v>
                  </c:pt>
                  <c:pt idx="4">
                    <c:v>21</c:v>
                  </c:pt>
                  <c:pt idx="5">
                    <c:v>30</c:v>
                  </c:pt>
                  <c:pt idx="6">
                    <c:v>40</c:v>
                  </c:pt>
                  <c:pt idx="7">
                    <c:v>51</c:v>
                  </c:pt>
                  <c:pt idx="8">
                    <c:v>63</c:v>
                  </c:pt>
                  <c:pt idx="9">
                    <c:v>76</c:v>
                  </c:pt>
                  <c:pt idx="10">
                    <c:v>91</c:v>
                  </c:pt>
                </c15:dlblRangeCache>
              </c15:datalabelsRange>
            </c:ext>
            <c:ext xmlns:c16="http://schemas.microsoft.com/office/drawing/2014/chart" uri="{C3380CC4-5D6E-409C-BE32-E72D297353CC}">
              <c16:uniqueId val="{0000000F-0376-4E1A-876D-116DB7CF43B6}"/>
            </c:ext>
          </c:extLst>
        </c:ser>
        <c:dLbls>
          <c:showLegendKey val="0"/>
          <c:showVal val="0"/>
          <c:showCatName val="0"/>
          <c:showSerName val="0"/>
          <c:showPercent val="0"/>
          <c:showBubbleSize val="0"/>
        </c:dLbls>
        <c:gapWidth val="100"/>
        <c:overlap val="100"/>
        <c:axId val="501235656"/>
        <c:axId val="501235984"/>
      </c:barChart>
      <c:catAx>
        <c:axId val="501235656"/>
        <c:scaling>
          <c:orientation val="minMax"/>
        </c:scaling>
        <c:delete val="0"/>
        <c:axPos val="b"/>
        <c:majorGridlines>
          <c:spPr>
            <a:ln w="3175" cap="flat" cmpd="sng" algn="ctr">
              <a:solidFill>
                <a:schemeClr val="accent3">
                  <a:lumMod val="40000"/>
                  <a:lumOff val="60000"/>
                </a:schemeClr>
              </a:solidFill>
              <a:round/>
            </a:ln>
            <a:effectLst/>
          </c:spPr>
        </c:majorGridlines>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1100" b="0" i="0" u="none" strike="noStrike" kern="1200" baseline="0">
                <a:solidFill>
                  <a:schemeClr val="tx1"/>
                </a:solidFill>
                <a:latin typeface="游明朝 Demibold" panose="02020600000000000000" pitchFamily="18" charset="-128"/>
                <a:ea typeface="游明朝 Demibold" panose="02020600000000000000" pitchFamily="18" charset="-128"/>
                <a:cs typeface="+mn-cs"/>
              </a:defRPr>
            </a:pPr>
            <a:endParaRPr lang="ja-JP"/>
          </a:p>
        </c:txPr>
        <c:crossAx val="501235984"/>
        <c:crosses val="autoZero"/>
        <c:auto val="1"/>
        <c:lblAlgn val="ctr"/>
        <c:lblOffset val="100"/>
        <c:tickMarkSkip val="2"/>
        <c:noMultiLvlLbl val="1"/>
      </c:catAx>
      <c:valAx>
        <c:axId val="501235984"/>
        <c:scaling>
          <c:orientation val="minMax"/>
        </c:scaling>
        <c:delete val="0"/>
        <c:axPos val="l"/>
        <c:majorGridlines>
          <c:spPr>
            <a:ln w="3175" cap="flat" cmpd="sng" algn="ctr">
              <a:solidFill>
                <a:schemeClr val="accent3">
                  <a:lumMod val="40000"/>
                  <a:lumOff val="60000"/>
                </a:schemeClr>
              </a:solidFill>
              <a:round/>
            </a:ln>
            <a:effectLst/>
          </c:spPr>
        </c:majorGridlines>
        <c:numFmt formatCode="#,##0_);[Red]\(#,##0\)" sourceLinked="0"/>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solidFill>
                <a:latin typeface="游明朝 Demibold" panose="02020600000000000000" pitchFamily="18" charset="-128"/>
                <a:ea typeface="游明朝 Demibold" panose="02020600000000000000" pitchFamily="18" charset="-128"/>
                <a:cs typeface="+mn-cs"/>
              </a:defRPr>
            </a:pPr>
            <a:endParaRPr lang="ja-JP"/>
          </a:p>
        </c:txPr>
        <c:crossAx val="501235656"/>
        <c:crosses val="autoZero"/>
        <c:crossBetween val="between"/>
      </c:valAx>
      <c:spPr>
        <a:noFill/>
        <a:ln>
          <a:noFill/>
        </a:ln>
        <a:effectLst/>
      </c:spPr>
    </c:plotArea>
    <c:plotVisOnly val="1"/>
    <c:dispBlanksAs val="gap"/>
    <c:showDLblsOverMax val="0"/>
  </c:chart>
  <c:spPr>
    <a:solidFill>
      <a:schemeClr val="bg1"/>
    </a:solidFill>
    <a:ln w="25400" cap="flat" cmpd="sng" algn="ctr">
      <a:solidFill>
        <a:schemeClr val="tx1"/>
      </a:solidFill>
      <a:round/>
    </a:ln>
    <a:effectLst/>
  </c:spPr>
  <c:txPr>
    <a:bodyPr/>
    <a:lstStyle/>
    <a:p>
      <a:pPr>
        <a:defRPr sz="1100">
          <a:solidFill>
            <a:schemeClr val="tx1"/>
          </a:solidFill>
          <a:latin typeface="游明朝 Demibold" panose="02020600000000000000" pitchFamily="18" charset="-128"/>
          <a:ea typeface="游明朝 Demibold" panose="02020600000000000000" pitchFamily="18" charset="-128"/>
        </a:defRPr>
      </a:pPr>
      <a:endParaRPr lang="ja-JP"/>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1845264059971141E-2"/>
          <c:y val="2.4520370925636279E-2"/>
          <c:w val="0.92074024764033657"/>
          <c:h val="0.91717038008698748"/>
        </c:manualLayout>
      </c:layout>
      <c:barChart>
        <c:barDir val="col"/>
        <c:grouping val="stacked"/>
        <c:varyColors val="0"/>
        <c:ser>
          <c:idx val="0"/>
          <c:order val="0"/>
          <c:tx>
            <c:strRef>
              <c:f>収支計画書_詳細!$AT$55</c:f>
              <c:strCache>
                <c:ptCount val="1"/>
                <c:pt idx="0">
                  <c:v>雇用契約(フルタイム)</c:v>
                </c:pt>
              </c:strCache>
            </c:strRef>
          </c:tx>
          <c:spPr>
            <a:solidFill>
              <a:schemeClr val="accent3">
                <a:lumMod val="40000"/>
                <a:lumOff val="60000"/>
                <a:alpha val="7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游明朝 Demibold" panose="02020600000000000000" pitchFamily="18" charset="-128"/>
                    <a:ea typeface="游明朝 Demibold" panose="02020600000000000000" pitchFamily="18"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収支計画書_詳細!$AU$21:$BE$21</c15:sqref>
                  </c15:fullRef>
                </c:ext>
              </c:extLst>
              <c:f>収支計画書_詳細!$AW$21:$BE$21</c:f>
              <c:strCache>
                <c:ptCount val="9"/>
                <c:pt idx="0">
                  <c:v>5月
(計画)</c:v>
                </c:pt>
                <c:pt idx="1">
                  <c:v>6月
(計画)</c:v>
                </c:pt>
                <c:pt idx="2">
                  <c:v>7月
(計画)</c:v>
                </c:pt>
                <c:pt idx="3">
                  <c:v>8月
(計画)</c:v>
                </c:pt>
                <c:pt idx="4">
                  <c:v>9月
(計画)</c:v>
                </c:pt>
                <c:pt idx="5">
                  <c:v>10月
(計画)</c:v>
                </c:pt>
                <c:pt idx="6">
                  <c:v>11月
(計画)</c:v>
                </c:pt>
                <c:pt idx="7">
                  <c:v>12月
(計画)</c:v>
                </c:pt>
                <c:pt idx="8">
                  <c:v>1月
(計画)</c:v>
                </c:pt>
              </c:strCache>
            </c:strRef>
          </c:cat>
          <c:val>
            <c:numRef>
              <c:extLst>
                <c:ext xmlns:c15="http://schemas.microsoft.com/office/drawing/2012/chart" uri="{02D57815-91ED-43cb-92C2-25804820EDAC}">
                  <c15:fullRef>
                    <c15:sqref>収支計画書_詳細!$AU$55:$BE$55</c15:sqref>
                  </c15:fullRef>
                </c:ext>
              </c:extLst>
              <c:f>収支計画書_詳細!$AW$55:$BE$55</c:f>
              <c:numCache>
                <c:formatCode>#,##0_);[Red]\(#,##0\)</c:formatCode>
                <c:ptCount val="9"/>
                <c:pt idx="0">
                  <c:v>15.090909090909092</c:v>
                </c:pt>
                <c:pt idx="1">
                  <c:v>30.181818181818183</c:v>
                </c:pt>
                <c:pt idx="2">
                  <c:v>45.272727272727273</c:v>
                </c:pt>
                <c:pt idx="3">
                  <c:v>67.909090909090907</c:v>
                </c:pt>
                <c:pt idx="4">
                  <c:v>90.545454545454547</c:v>
                </c:pt>
                <c:pt idx="5">
                  <c:v>113.18181818181819</c:v>
                </c:pt>
                <c:pt idx="6">
                  <c:v>143.36363636363637</c:v>
                </c:pt>
                <c:pt idx="7">
                  <c:v>173.54545454545456</c:v>
                </c:pt>
                <c:pt idx="8">
                  <c:v>211.36363636363637</c:v>
                </c:pt>
              </c:numCache>
            </c:numRef>
          </c:val>
          <c:extLst>
            <c:ext xmlns:c16="http://schemas.microsoft.com/office/drawing/2014/chart" uri="{C3380CC4-5D6E-409C-BE32-E72D297353CC}">
              <c16:uniqueId val="{00000000-0949-4782-97CE-BA10CED3AD72}"/>
            </c:ext>
          </c:extLst>
        </c:ser>
        <c:ser>
          <c:idx val="2"/>
          <c:order val="1"/>
          <c:tx>
            <c:strRef>
              <c:f>{"雇用契約(フルタイム)片手型"}</c:f>
              <c:strCache>
                <c:ptCount val="1"/>
                <c:pt idx="0">
                  <c:v>雇用契約(フルタイム)片手型</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solidFill>
                    <a:latin typeface="游明朝 Demibold" panose="02020600000000000000" pitchFamily="18" charset="-128"/>
                    <a:ea typeface="游明朝 Demibold" panose="02020600000000000000" pitchFamily="18"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収支計画書_詳細!$AU$21:$BE$21</c15:sqref>
                  </c15:fullRef>
                </c:ext>
              </c:extLst>
              <c:f>収支計画書_詳細!$AW$21:$BE$21</c:f>
              <c:strCache>
                <c:ptCount val="9"/>
                <c:pt idx="0">
                  <c:v>5月
(計画)</c:v>
                </c:pt>
                <c:pt idx="1">
                  <c:v>6月
(計画)</c:v>
                </c:pt>
                <c:pt idx="2">
                  <c:v>7月
(計画)</c:v>
                </c:pt>
                <c:pt idx="3">
                  <c:v>8月
(計画)</c:v>
                </c:pt>
                <c:pt idx="4">
                  <c:v>9月
(計画)</c:v>
                </c:pt>
                <c:pt idx="5">
                  <c:v>10月
(計画)</c:v>
                </c:pt>
                <c:pt idx="6">
                  <c:v>11月
(計画)</c:v>
                </c:pt>
                <c:pt idx="7">
                  <c:v>12月
(計画)</c:v>
                </c:pt>
                <c:pt idx="8">
                  <c:v>1月
(計画)</c:v>
                </c:pt>
              </c:strCache>
            </c:strRef>
          </c:cat>
          <c:val>
            <c:numRef>
              <c:extLst>
                <c:ext xmlns:c15="http://schemas.microsoft.com/office/drawing/2012/chart" uri="{02D57815-91ED-43cb-92C2-25804820EDAC}">
                  <c15:fullRef>
                    <c15:sqref>収支計画書_詳細!$AU$56:$BE$56</c15:sqref>
                  </c15:fullRef>
                </c:ext>
              </c:extLst>
              <c:f>収支計画書_詳細!$AW$56:$BE$56</c:f>
              <c:numCache>
                <c:formatCode>#,##0_);[Red]\(#,##0\)</c:formatCode>
                <c:ptCount val="9"/>
                <c:pt idx="0">
                  <c:v>9.454545454545455</c:v>
                </c:pt>
                <c:pt idx="1">
                  <c:v>18.90909090909091</c:v>
                </c:pt>
                <c:pt idx="2">
                  <c:v>33.090909090909093</c:v>
                </c:pt>
                <c:pt idx="3">
                  <c:v>47.272727272727273</c:v>
                </c:pt>
                <c:pt idx="4">
                  <c:v>61.454545454545453</c:v>
                </c:pt>
                <c:pt idx="5">
                  <c:v>80.36363636363636</c:v>
                </c:pt>
                <c:pt idx="6">
                  <c:v>99.272727272727266</c:v>
                </c:pt>
                <c:pt idx="7">
                  <c:v>118.18181818181817</c:v>
                </c:pt>
                <c:pt idx="8">
                  <c:v>141.81818181818181</c:v>
                </c:pt>
              </c:numCache>
            </c:numRef>
          </c:val>
          <c:extLst>
            <c:ext xmlns:c16="http://schemas.microsoft.com/office/drawing/2014/chart" uri="{C3380CC4-5D6E-409C-BE32-E72D297353CC}">
              <c16:uniqueId val="{00000001-0949-4782-97CE-BA10CED3AD72}"/>
            </c:ext>
          </c:extLst>
        </c:ser>
        <c:ser>
          <c:idx val="1"/>
          <c:order val="2"/>
          <c:tx>
            <c:strRef>
              <c:f>収支計画書_詳細!$AT$57</c:f>
              <c:strCache>
                <c:ptCount val="1"/>
                <c:pt idx="0">
                  <c:v>雇用契約(フルタイム)以外</c:v>
                </c:pt>
              </c:strCache>
            </c:strRef>
          </c:tx>
          <c:spPr>
            <a:solidFill>
              <a:srgbClr val="E7E6E6">
                <a:lumMod val="25000"/>
                <a:alpha val="70000"/>
              </a:srgbClr>
            </a:solidFill>
            <a:ln>
              <a:noFill/>
            </a:ln>
            <a:effectLst/>
          </c:spPr>
          <c:invertIfNegative val="0"/>
          <c:dPt>
            <c:idx val="5"/>
            <c:invertIfNegative val="0"/>
            <c:bubble3D val="0"/>
            <c:spPr>
              <a:solidFill>
                <a:srgbClr val="3B3838">
                  <a:alpha val="69804"/>
                </a:srgbClr>
              </a:solidFill>
              <a:ln>
                <a:noFill/>
              </a:ln>
              <a:effectLst/>
            </c:spPr>
            <c:extLst>
              <c:ext xmlns:c16="http://schemas.microsoft.com/office/drawing/2014/chart" uri="{C3380CC4-5D6E-409C-BE32-E72D297353CC}">
                <c16:uniqueId val="{00000000-77E9-4140-94E4-3289E1EFDE93}"/>
              </c:ext>
            </c:extLst>
          </c:dPt>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bg1"/>
                    </a:solidFill>
                    <a:latin typeface="游明朝 Demibold" panose="02020600000000000000" pitchFamily="18" charset="-128"/>
                    <a:ea typeface="游明朝 Demibold" panose="02020600000000000000" pitchFamily="18"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収支計画書_詳細!$AU$21:$BE$21</c15:sqref>
                  </c15:fullRef>
                </c:ext>
              </c:extLst>
              <c:f>収支計画書_詳細!$AW$21:$BE$21</c:f>
              <c:strCache>
                <c:ptCount val="9"/>
                <c:pt idx="0">
                  <c:v>5月
(計画)</c:v>
                </c:pt>
                <c:pt idx="1">
                  <c:v>6月
(計画)</c:v>
                </c:pt>
                <c:pt idx="2">
                  <c:v>7月
(計画)</c:v>
                </c:pt>
                <c:pt idx="3">
                  <c:v>8月
(計画)</c:v>
                </c:pt>
                <c:pt idx="4">
                  <c:v>9月
(計画)</c:v>
                </c:pt>
                <c:pt idx="5">
                  <c:v>10月
(計画)</c:v>
                </c:pt>
                <c:pt idx="6">
                  <c:v>11月
(計画)</c:v>
                </c:pt>
                <c:pt idx="7">
                  <c:v>12月
(計画)</c:v>
                </c:pt>
                <c:pt idx="8">
                  <c:v>1月
(計画)</c:v>
                </c:pt>
              </c:strCache>
            </c:strRef>
          </c:cat>
          <c:val>
            <c:numRef>
              <c:extLst>
                <c:ext xmlns:c15="http://schemas.microsoft.com/office/drawing/2012/chart" uri="{02D57815-91ED-43cb-92C2-25804820EDAC}">
                  <c15:fullRef>
                    <c15:sqref>収支計画書_詳細!$AU$57:$BE$57</c15:sqref>
                  </c15:fullRef>
                </c:ext>
              </c:extLst>
              <c:f>収支計画書_詳細!$AW$57:$BE$57</c:f>
              <c:numCache>
                <c:formatCode>#,##0_);[Red]\(#,##0\)</c:formatCode>
                <c:ptCount val="9"/>
                <c:pt idx="0">
                  <c:v>5.8181818181818183</c:v>
                </c:pt>
                <c:pt idx="1">
                  <c:v>14.545454545454545</c:v>
                </c:pt>
                <c:pt idx="2">
                  <c:v>23.272727272727273</c:v>
                </c:pt>
                <c:pt idx="3">
                  <c:v>32</c:v>
                </c:pt>
                <c:pt idx="4">
                  <c:v>43.63636363636364</c:v>
                </c:pt>
                <c:pt idx="5">
                  <c:v>55.27272727272728</c:v>
                </c:pt>
                <c:pt idx="6">
                  <c:v>66.909090909090921</c:v>
                </c:pt>
                <c:pt idx="7">
                  <c:v>81.454545454545467</c:v>
                </c:pt>
                <c:pt idx="8">
                  <c:v>96.000000000000014</c:v>
                </c:pt>
              </c:numCache>
            </c:numRef>
          </c:val>
          <c:extLst>
            <c:ext xmlns:c16="http://schemas.microsoft.com/office/drawing/2014/chart" uri="{C3380CC4-5D6E-409C-BE32-E72D297353CC}">
              <c16:uniqueId val="{00000002-0949-4782-97CE-BA10CED3AD72}"/>
            </c:ext>
          </c:extLst>
        </c:ser>
        <c:ser>
          <c:idx val="3"/>
          <c:order val="3"/>
          <c:tx>
            <c:strRef>
              <c:f>収支計画書_詳細!$AT$59</c:f>
              <c:strCache>
                <c:ptCount val="1"/>
                <c:pt idx="0">
                  <c:v>ダミー</c:v>
                </c:pt>
              </c:strCache>
            </c:strRef>
          </c:tx>
          <c:spPr>
            <a:noFill/>
            <a:ln>
              <a:noFill/>
            </a:ln>
            <a:effectLst/>
          </c:spPr>
          <c:invertIfNegative val="0"/>
          <c:dLbls>
            <c:dLbl>
              <c:idx val="0"/>
              <c:tx>
                <c:rich>
                  <a:bodyPr/>
                  <a:lstStyle/>
                  <a:p>
                    <a:fld id="{BF6E77AE-4A8D-48B5-8492-BDF3F6DAE54C}" type="CELLRANGE">
                      <a:rPr lang="ja-JP" altLang="en-US"/>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0949-4782-97CE-BA10CED3AD72}"/>
                </c:ext>
              </c:extLst>
            </c:dLbl>
            <c:dLbl>
              <c:idx val="1"/>
              <c:tx>
                <c:rich>
                  <a:bodyPr/>
                  <a:lstStyle/>
                  <a:p>
                    <a:fld id="{CD1A919E-7ADD-4EE4-82DF-D8EE3798DA46}" type="CELLRANGE">
                      <a:rPr lang="ja-JP" altLang="en-US"/>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0949-4782-97CE-BA10CED3AD72}"/>
                </c:ext>
              </c:extLst>
            </c:dLbl>
            <c:dLbl>
              <c:idx val="2"/>
              <c:tx>
                <c:rich>
                  <a:bodyPr/>
                  <a:lstStyle/>
                  <a:p>
                    <a:fld id="{F76F63D3-BCEE-4989-B48C-38FF5E191B09}" type="CELLRANGE">
                      <a:rPr lang="ja-JP" altLang="en-US"/>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0949-4782-97CE-BA10CED3AD72}"/>
                </c:ext>
              </c:extLst>
            </c:dLbl>
            <c:dLbl>
              <c:idx val="3"/>
              <c:tx>
                <c:rich>
                  <a:bodyPr/>
                  <a:lstStyle/>
                  <a:p>
                    <a:fld id="{2C11F689-F393-4203-9CCD-85AF15475808}" type="CELLRANGE">
                      <a:rPr lang="ja-JP" altLang="en-US"/>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0949-4782-97CE-BA10CED3AD72}"/>
                </c:ext>
              </c:extLst>
            </c:dLbl>
            <c:dLbl>
              <c:idx val="4"/>
              <c:tx>
                <c:rich>
                  <a:bodyPr/>
                  <a:lstStyle/>
                  <a:p>
                    <a:fld id="{75CDCB74-E45D-4194-859E-43C2F462ECFC}" type="CELLRANGE">
                      <a:rPr lang="ja-JP" altLang="en-US"/>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0949-4782-97CE-BA10CED3AD72}"/>
                </c:ext>
              </c:extLst>
            </c:dLbl>
            <c:dLbl>
              <c:idx val="5"/>
              <c:tx>
                <c:rich>
                  <a:bodyPr/>
                  <a:lstStyle/>
                  <a:p>
                    <a:fld id="{A945CDE8-47BC-43CB-B848-03D3EE842A7B}" type="CELLRANGE">
                      <a:rPr lang="ja-JP" altLang="en-US"/>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0949-4782-97CE-BA10CED3AD72}"/>
                </c:ext>
              </c:extLst>
            </c:dLbl>
            <c:dLbl>
              <c:idx val="6"/>
              <c:tx>
                <c:rich>
                  <a:bodyPr/>
                  <a:lstStyle/>
                  <a:p>
                    <a:fld id="{266373AA-A111-42E8-B8DB-D273DF86F524}" type="CELLRANGE">
                      <a:rPr lang="ja-JP" altLang="en-US"/>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0949-4782-97CE-BA10CED3AD72}"/>
                </c:ext>
              </c:extLst>
            </c:dLbl>
            <c:dLbl>
              <c:idx val="7"/>
              <c:tx>
                <c:rich>
                  <a:bodyPr/>
                  <a:lstStyle/>
                  <a:p>
                    <a:fld id="{C5A1BADA-C6BA-41EE-9E82-9A22DD39AC74}" type="CELLRANGE">
                      <a:rPr lang="ja-JP" altLang="en-US"/>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0949-4782-97CE-BA10CED3AD72}"/>
                </c:ext>
              </c:extLst>
            </c:dLbl>
            <c:dLbl>
              <c:idx val="8"/>
              <c:tx>
                <c:rich>
                  <a:bodyPr/>
                  <a:lstStyle/>
                  <a:p>
                    <a:fld id="{A7D6612F-509F-4C5E-B7E2-296663374C8B}" type="CELLRANGE">
                      <a:rPr lang="ja-JP" altLang="en-US"/>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0949-4782-97CE-BA10CED3AD72}"/>
                </c:ext>
              </c:extLst>
            </c:dLbl>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solidFill>
                    <a:latin typeface="游明朝 Demibold" panose="02020600000000000000" pitchFamily="18" charset="-128"/>
                    <a:ea typeface="游明朝 Demibold" panose="02020600000000000000" pitchFamily="18" charset="-128"/>
                    <a:cs typeface="+mn-cs"/>
                  </a:defRPr>
                </a:pPr>
                <a:endParaRPr lang="ja-JP"/>
              </a:p>
            </c:txPr>
            <c:dLblPos val="inBase"/>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収支計画書_詳細!$AU$21:$BE$21</c15:sqref>
                  </c15:fullRef>
                </c:ext>
              </c:extLst>
              <c:f>収支計画書_詳細!$AW$21:$BE$21</c:f>
              <c:strCache>
                <c:ptCount val="9"/>
                <c:pt idx="0">
                  <c:v>5月
(計画)</c:v>
                </c:pt>
                <c:pt idx="1">
                  <c:v>6月
(計画)</c:v>
                </c:pt>
                <c:pt idx="2">
                  <c:v>7月
(計画)</c:v>
                </c:pt>
                <c:pt idx="3">
                  <c:v>8月
(計画)</c:v>
                </c:pt>
                <c:pt idx="4">
                  <c:v>9月
(計画)</c:v>
                </c:pt>
                <c:pt idx="5">
                  <c:v>10月
(計画)</c:v>
                </c:pt>
                <c:pt idx="6">
                  <c:v>11月
(計画)</c:v>
                </c:pt>
                <c:pt idx="7">
                  <c:v>12月
(計画)</c:v>
                </c:pt>
                <c:pt idx="8">
                  <c:v>1月
(計画)</c:v>
                </c:pt>
              </c:strCache>
            </c:strRef>
          </c:cat>
          <c:val>
            <c:numRef>
              <c:extLst>
                <c:ext xmlns:c15="http://schemas.microsoft.com/office/drawing/2012/chart" uri="{02D57815-91ED-43cb-92C2-25804820EDAC}">
                  <c15:fullRef>
                    <c15:sqref>収支計画書_詳細!$AU$59:$BE$59</c15:sqref>
                  </c15:fullRef>
                </c:ext>
              </c:extLst>
              <c:f>収支計画書_詳細!$AW$59:$BE$59</c:f>
              <c:numCache>
                <c:formatCode>General</c:formatCode>
                <c:ptCount val="9"/>
                <c:pt idx="0">
                  <c:v>1</c:v>
                </c:pt>
                <c:pt idx="1">
                  <c:v>1</c:v>
                </c:pt>
                <c:pt idx="2">
                  <c:v>1</c:v>
                </c:pt>
                <c:pt idx="3">
                  <c:v>1</c:v>
                </c:pt>
                <c:pt idx="4">
                  <c:v>1</c:v>
                </c:pt>
                <c:pt idx="5">
                  <c:v>1</c:v>
                </c:pt>
                <c:pt idx="6">
                  <c:v>1</c:v>
                </c:pt>
                <c:pt idx="7">
                  <c:v>1</c:v>
                </c:pt>
                <c:pt idx="8">
                  <c:v>1</c:v>
                </c:pt>
              </c:numCache>
            </c:numRef>
          </c:val>
          <c:extLst>
            <c:ext xmlns:c15="http://schemas.microsoft.com/office/drawing/2012/chart" uri="{02D57815-91ED-43cb-92C2-25804820EDAC}">
              <c15:datalabelsRange>
                <c15:f>収支計画書_詳細!$AU$58:$BE$58</c15:f>
                <c15:dlblRangeCache>
                  <c:ptCount val="11"/>
                  <c:pt idx="0">
                    <c:v>0</c:v>
                  </c:pt>
                  <c:pt idx="1">
                    <c:v>0</c:v>
                  </c:pt>
                  <c:pt idx="2">
                    <c:v>30</c:v>
                  </c:pt>
                  <c:pt idx="3">
                    <c:v>64</c:v>
                  </c:pt>
                  <c:pt idx="4">
                    <c:v>102</c:v>
                  </c:pt>
                  <c:pt idx="5">
                    <c:v>147</c:v>
                  </c:pt>
                  <c:pt idx="6">
                    <c:v>196</c:v>
                  </c:pt>
                  <c:pt idx="7">
                    <c:v>249</c:v>
                  </c:pt>
                  <c:pt idx="8">
                    <c:v>310</c:v>
                  </c:pt>
                  <c:pt idx="9">
                    <c:v>373</c:v>
                  </c:pt>
                  <c:pt idx="10">
                    <c:v>449</c:v>
                  </c:pt>
                </c15:dlblRangeCache>
              </c15:datalabelsRange>
            </c:ext>
            <c:ext xmlns:c16="http://schemas.microsoft.com/office/drawing/2014/chart" uri="{C3380CC4-5D6E-409C-BE32-E72D297353CC}">
              <c16:uniqueId val="{0000000F-0949-4782-97CE-BA10CED3AD72}"/>
            </c:ext>
          </c:extLst>
        </c:ser>
        <c:dLbls>
          <c:showLegendKey val="0"/>
          <c:showVal val="0"/>
          <c:showCatName val="0"/>
          <c:showSerName val="0"/>
          <c:showPercent val="0"/>
          <c:showBubbleSize val="0"/>
        </c:dLbls>
        <c:gapWidth val="100"/>
        <c:overlap val="100"/>
        <c:axId val="501235656"/>
        <c:axId val="501235984"/>
      </c:barChart>
      <c:catAx>
        <c:axId val="501235656"/>
        <c:scaling>
          <c:orientation val="minMax"/>
        </c:scaling>
        <c:delete val="0"/>
        <c:axPos val="b"/>
        <c:majorGridlines>
          <c:spPr>
            <a:ln w="3175" cap="flat" cmpd="sng" algn="ctr">
              <a:solidFill>
                <a:schemeClr val="accent3">
                  <a:lumMod val="40000"/>
                  <a:lumOff val="60000"/>
                </a:schemeClr>
              </a:solidFill>
              <a:round/>
            </a:ln>
            <a:effectLst/>
          </c:spPr>
        </c:majorGridlines>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1100" b="0" i="0" u="none" strike="noStrike" kern="1200" baseline="0">
                <a:solidFill>
                  <a:schemeClr val="tx1"/>
                </a:solidFill>
                <a:latin typeface="游明朝 Demibold" panose="02020600000000000000" pitchFamily="18" charset="-128"/>
                <a:ea typeface="游明朝 Demibold" panose="02020600000000000000" pitchFamily="18" charset="-128"/>
                <a:cs typeface="+mn-cs"/>
              </a:defRPr>
            </a:pPr>
            <a:endParaRPr lang="ja-JP"/>
          </a:p>
        </c:txPr>
        <c:crossAx val="501235984"/>
        <c:crosses val="autoZero"/>
        <c:auto val="1"/>
        <c:lblAlgn val="ctr"/>
        <c:lblOffset val="100"/>
        <c:tickMarkSkip val="2"/>
        <c:noMultiLvlLbl val="1"/>
      </c:catAx>
      <c:valAx>
        <c:axId val="501235984"/>
        <c:scaling>
          <c:orientation val="minMax"/>
        </c:scaling>
        <c:delete val="0"/>
        <c:axPos val="l"/>
        <c:majorGridlines>
          <c:spPr>
            <a:ln w="3175" cap="flat" cmpd="sng" algn="ctr">
              <a:solidFill>
                <a:schemeClr val="accent3">
                  <a:lumMod val="40000"/>
                  <a:lumOff val="60000"/>
                </a:schemeClr>
              </a:solidFill>
              <a:round/>
            </a:ln>
            <a:effectLst/>
          </c:spPr>
        </c:majorGridlines>
        <c:numFmt formatCode="#,##0_);[Red]\(#,##0\)" sourceLinked="0"/>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solidFill>
                <a:latin typeface="游明朝 Demibold" panose="02020600000000000000" pitchFamily="18" charset="-128"/>
                <a:ea typeface="游明朝 Demibold" panose="02020600000000000000" pitchFamily="18" charset="-128"/>
                <a:cs typeface="+mn-cs"/>
              </a:defRPr>
            </a:pPr>
            <a:endParaRPr lang="ja-JP"/>
          </a:p>
        </c:txPr>
        <c:crossAx val="501235656"/>
        <c:crosses val="autoZero"/>
        <c:crossBetween val="between"/>
      </c:valAx>
      <c:spPr>
        <a:noFill/>
        <a:ln>
          <a:noFill/>
        </a:ln>
        <a:effectLst/>
      </c:spPr>
    </c:plotArea>
    <c:plotVisOnly val="1"/>
    <c:dispBlanksAs val="gap"/>
    <c:showDLblsOverMax val="0"/>
  </c:chart>
  <c:spPr>
    <a:solidFill>
      <a:schemeClr val="bg1"/>
    </a:solidFill>
    <a:ln w="25400" cap="flat" cmpd="sng" algn="ctr">
      <a:solidFill>
        <a:schemeClr val="tx1"/>
      </a:solidFill>
      <a:round/>
    </a:ln>
    <a:effectLst/>
  </c:spPr>
  <c:txPr>
    <a:bodyPr/>
    <a:lstStyle/>
    <a:p>
      <a:pPr>
        <a:defRPr sz="1100">
          <a:solidFill>
            <a:schemeClr val="tx1"/>
          </a:solidFill>
          <a:latin typeface="游明朝 Demibold" panose="02020600000000000000" pitchFamily="18" charset="-128"/>
          <a:ea typeface="游明朝 Demibold" panose="02020600000000000000" pitchFamily="18" charset="-128"/>
        </a:defRPr>
      </a:pPr>
      <a:endParaRPr lang="ja-JP"/>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1845264059971141E-2"/>
          <c:y val="2.4520370925636279E-2"/>
          <c:w val="0.92074024764033657"/>
          <c:h val="0.91717038008698748"/>
        </c:manualLayout>
      </c:layout>
      <c:barChart>
        <c:barDir val="col"/>
        <c:grouping val="stacked"/>
        <c:varyColors val="0"/>
        <c:ser>
          <c:idx val="0"/>
          <c:order val="0"/>
          <c:tx>
            <c:strRef>
              <c:f>収支計画書_詳細!$AG$55</c:f>
              <c:strCache>
                <c:ptCount val="1"/>
                <c:pt idx="0">
                  <c:v>雇用契約(フルタイム)</c:v>
                </c:pt>
              </c:strCache>
            </c:strRef>
          </c:tx>
          <c:spPr>
            <a:solidFill>
              <a:srgbClr val="A5A5A5">
                <a:lumMod val="40000"/>
                <a:lumOff val="60000"/>
                <a:alpha val="70000"/>
              </a:srgb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solidFill>
                    <a:latin typeface="游明朝 Demibold" panose="02020600000000000000" pitchFamily="18" charset="-128"/>
                    <a:ea typeface="游明朝 Demibold" panose="02020600000000000000" pitchFamily="18"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収支計画書_詳細!$U$21:$AE$21</c15:sqref>
                  </c15:fullRef>
                </c:ext>
              </c:extLst>
              <c:f>収支計画書_詳細!$W$21:$AE$21</c:f>
              <c:strCache>
                <c:ptCount val="9"/>
                <c:pt idx="0">
                  <c:v>5月
(計画)</c:v>
                </c:pt>
                <c:pt idx="1">
                  <c:v>6月
(計画)</c:v>
                </c:pt>
                <c:pt idx="2">
                  <c:v>7月
(計画)</c:v>
                </c:pt>
                <c:pt idx="3">
                  <c:v>8月
(計画)</c:v>
                </c:pt>
                <c:pt idx="4">
                  <c:v>9月
(計画)</c:v>
                </c:pt>
                <c:pt idx="5">
                  <c:v>10月
(計画)</c:v>
                </c:pt>
                <c:pt idx="6">
                  <c:v>11月
(計画)</c:v>
                </c:pt>
                <c:pt idx="7">
                  <c:v>12月
(計画)</c:v>
                </c:pt>
                <c:pt idx="8">
                  <c:v>1月
(計画)</c:v>
                </c:pt>
              </c:strCache>
            </c:strRef>
          </c:cat>
          <c:val>
            <c:numRef>
              <c:extLst>
                <c:ext xmlns:c15="http://schemas.microsoft.com/office/drawing/2012/chart" uri="{02D57815-91ED-43cb-92C2-25804820EDAC}">
                  <c15:fullRef>
                    <c15:sqref>収支計画書_詳細!$AH$55:$AR$55</c15:sqref>
                  </c15:fullRef>
                </c:ext>
              </c:extLst>
              <c:f>収支計画書_詳細!$AJ$55:$AR$55</c:f>
              <c:numCache>
                <c:formatCode>#,##0_);[Red]\(#,##0\)</c:formatCode>
                <c:ptCount val="9"/>
                <c:pt idx="0">
                  <c:v>166</c:v>
                </c:pt>
                <c:pt idx="1">
                  <c:v>332</c:v>
                </c:pt>
                <c:pt idx="2">
                  <c:v>498</c:v>
                </c:pt>
                <c:pt idx="3">
                  <c:v>747</c:v>
                </c:pt>
                <c:pt idx="4">
                  <c:v>996</c:v>
                </c:pt>
                <c:pt idx="5">
                  <c:v>1245</c:v>
                </c:pt>
                <c:pt idx="6">
                  <c:v>1577</c:v>
                </c:pt>
                <c:pt idx="7">
                  <c:v>1909</c:v>
                </c:pt>
                <c:pt idx="8">
                  <c:v>2325</c:v>
                </c:pt>
              </c:numCache>
            </c:numRef>
          </c:val>
          <c:extLst>
            <c:ext xmlns:c16="http://schemas.microsoft.com/office/drawing/2014/chart" uri="{C3380CC4-5D6E-409C-BE32-E72D297353CC}">
              <c16:uniqueId val="{00000000-E2D0-42D7-A996-4EB8F05F65DD}"/>
            </c:ext>
          </c:extLst>
        </c:ser>
        <c:ser>
          <c:idx val="2"/>
          <c:order val="1"/>
          <c:tx>
            <c:strRef>
              <c:f>{"雇用契約(フルタイム)片手型"}</c:f>
              <c:strCache>
                <c:ptCount val="1"/>
                <c:pt idx="0">
                  <c:v>雇用契約(フルタイム)片手型</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solidFill>
                    <a:latin typeface="游明朝 Demibold" panose="02020600000000000000" pitchFamily="18" charset="-128"/>
                    <a:ea typeface="游明朝 Demibold" panose="02020600000000000000" pitchFamily="18"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収支計画書_詳細!$U$21:$AE$21</c15:sqref>
                  </c15:fullRef>
                </c:ext>
              </c:extLst>
              <c:f>収支計画書_詳細!$W$21:$AE$21</c:f>
              <c:strCache>
                <c:ptCount val="9"/>
                <c:pt idx="0">
                  <c:v>5月
(計画)</c:v>
                </c:pt>
                <c:pt idx="1">
                  <c:v>6月
(計画)</c:v>
                </c:pt>
                <c:pt idx="2">
                  <c:v>7月
(計画)</c:v>
                </c:pt>
                <c:pt idx="3">
                  <c:v>8月
(計画)</c:v>
                </c:pt>
                <c:pt idx="4">
                  <c:v>9月
(計画)</c:v>
                </c:pt>
                <c:pt idx="5">
                  <c:v>10月
(計画)</c:v>
                </c:pt>
                <c:pt idx="6">
                  <c:v>11月
(計画)</c:v>
                </c:pt>
                <c:pt idx="7">
                  <c:v>12月
(計画)</c:v>
                </c:pt>
                <c:pt idx="8">
                  <c:v>1月
(計画)</c:v>
                </c:pt>
              </c:strCache>
            </c:strRef>
          </c:cat>
          <c:val>
            <c:numRef>
              <c:extLst>
                <c:ext xmlns:c15="http://schemas.microsoft.com/office/drawing/2012/chart" uri="{02D57815-91ED-43cb-92C2-25804820EDAC}">
                  <c15:fullRef>
                    <c15:sqref>収支計画書_詳細!$AH$56:$AR$56</c15:sqref>
                  </c15:fullRef>
                </c:ext>
              </c:extLst>
              <c:f>収支計画書_詳細!$AJ$56:$AR$56</c:f>
              <c:numCache>
                <c:formatCode>#,##0_);[Red]\(#,##0\)</c:formatCode>
                <c:ptCount val="9"/>
                <c:pt idx="0">
                  <c:v>104</c:v>
                </c:pt>
                <c:pt idx="1">
                  <c:v>208</c:v>
                </c:pt>
                <c:pt idx="2">
                  <c:v>364</c:v>
                </c:pt>
                <c:pt idx="3">
                  <c:v>520</c:v>
                </c:pt>
                <c:pt idx="4">
                  <c:v>676</c:v>
                </c:pt>
                <c:pt idx="5">
                  <c:v>884</c:v>
                </c:pt>
                <c:pt idx="6">
                  <c:v>1092</c:v>
                </c:pt>
                <c:pt idx="7">
                  <c:v>1300</c:v>
                </c:pt>
                <c:pt idx="8">
                  <c:v>1560</c:v>
                </c:pt>
              </c:numCache>
            </c:numRef>
          </c:val>
          <c:extLst>
            <c:ext xmlns:c16="http://schemas.microsoft.com/office/drawing/2014/chart" uri="{C3380CC4-5D6E-409C-BE32-E72D297353CC}">
              <c16:uniqueId val="{00000001-E2D0-42D7-A996-4EB8F05F65DD}"/>
            </c:ext>
          </c:extLst>
        </c:ser>
        <c:ser>
          <c:idx val="1"/>
          <c:order val="2"/>
          <c:tx>
            <c:strRef>
              <c:f>収支計画書_詳細!$AG$57</c:f>
              <c:strCache>
                <c:ptCount val="1"/>
                <c:pt idx="0">
                  <c:v>雇用契約(フルタイム)以外</c:v>
                </c:pt>
              </c:strCache>
            </c:strRef>
          </c:tx>
          <c:spPr>
            <a:solidFill>
              <a:srgbClr val="E7E6E6">
                <a:lumMod val="25000"/>
                <a:alpha val="70000"/>
              </a:srgb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bg1"/>
                    </a:solidFill>
                    <a:latin typeface="游明朝 Demibold" panose="02020600000000000000" pitchFamily="18" charset="-128"/>
                    <a:ea typeface="游明朝 Demibold" panose="02020600000000000000" pitchFamily="18"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収支計画書_詳細!$U$21:$AE$21</c15:sqref>
                  </c15:fullRef>
                </c:ext>
              </c:extLst>
              <c:f>収支計画書_詳細!$W$21:$AE$21</c:f>
              <c:strCache>
                <c:ptCount val="9"/>
                <c:pt idx="0">
                  <c:v>5月
(計画)</c:v>
                </c:pt>
                <c:pt idx="1">
                  <c:v>6月
(計画)</c:v>
                </c:pt>
                <c:pt idx="2">
                  <c:v>7月
(計画)</c:v>
                </c:pt>
                <c:pt idx="3">
                  <c:v>8月
(計画)</c:v>
                </c:pt>
                <c:pt idx="4">
                  <c:v>9月
(計画)</c:v>
                </c:pt>
                <c:pt idx="5">
                  <c:v>10月
(計画)</c:v>
                </c:pt>
                <c:pt idx="6">
                  <c:v>11月
(計画)</c:v>
                </c:pt>
                <c:pt idx="7">
                  <c:v>12月
(計画)</c:v>
                </c:pt>
                <c:pt idx="8">
                  <c:v>1月
(計画)</c:v>
                </c:pt>
              </c:strCache>
            </c:strRef>
          </c:cat>
          <c:val>
            <c:numRef>
              <c:extLst>
                <c:ext xmlns:c15="http://schemas.microsoft.com/office/drawing/2012/chart" uri="{02D57815-91ED-43cb-92C2-25804820EDAC}">
                  <c15:fullRef>
                    <c15:sqref>収支計画書_詳細!$AH$57:$AR$57</c15:sqref>
                  </c15:fullRef>
                </c:ext>
              </c:extLst>
              <c:f>収支計画書_詳細!$AJ$57:$AR$57</c:f>
              <c:numCache>
                <c:formatCode>#,##0_);[Red]\(#,##0\)</c:formatCode>
                <c:ptCount val="9"/>
                <c:pt idx="0">
                  <c:v>64</c:v>
                </c:pt>
                <c:pt idx="1">
                  <c:v>160</c:v>
                </c:pt>
                <c:pt idx="2">
                  <c:v>256</c:v>
                </c:pt>
                <c:pt idx="3">
                  <c:v>352</c:v>
                </c:pt>
                <c:pt idx="4">
                  <c:v>480</c:v>
                </c:pt>
                <c:pt idx="5">
                  <c:v>608</c:v>
                </c:pt>
                <c:pt idx="6">
                  <c:v>736</c:v>
                </c:pt>
                <c:pt idx="7">
                  <c:v>896</c:v>
                </c:pt>
                <c:pt idx="8">
                  <c:v>1056</c:v>
                </c:pt>
              </c:numCache>
            </c:numRef>
          </c:val>
          <c:extLst>
            <c:ext xmlns:c16="http://schemas.microsoft.com/office/drawing/2014/chart" uri="{C3380CC4-5D6E-409C-BE32-E72D297353CC}">
              <c16:uniqueId val="{00000002-E2D0-42D7-A996-4EB8F05F65DD}"/>
            </c:ext>
          </c:extLst>
        </c:ser>
        <c:ser>
          <c:idx val="3"/>
          <c:order val="3"/>
          <c:tx>
            <c:strRef>
              <c:f>収支計画書_詳細!$AG$43</c:f>
              <c:strCache>
                <c:ptCount val="1"/>
                <c:pt idx="0">
                  <c:v>ダミー</c:v>
                </c:pt>
              </c:strCache>
            </c:strRef>
          </c:tx>
          <c:spPr>
            <a:noFill/>
            <a:ln>
              <a:noFill/>
            </a:ln>
            <a:effectLst/>
          </c:spPr>
          <c:invertIfNegative val="0"/>
          <c:dLbls>
            <c:dLbl>
              <c:idx val="0"/>
              <c:tx>
                <c:rich>
                  <a:bodyPr/>
                  <a:lstStyle/>
                  <a:p>
                    <a:fld id="{EED3F9EC-6F87-4646-BC14-9EF8D39D4933}" type="CELLRANGE">
                      <a:rPr lang="ja-JP" altLang="en-US"/>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E2D0-42D7-A996-4EB8F05F65DD}"/>
                </c:ext>
              </c:extLst>
            </c:dLbl>
            <c:dLbl>
              <c:idx val="1"/>
              <c:tx>
                <c:rich>
                  <a:bodyPr/>
                  <a:lstStyle/>
                  <a:p>
                    <a:fld id="{F8A29E21-6A9D-4D7D-AA74-413A8A5F8B3B}" type="CELLRANGE">
                      <a:rPr lang="ja-JP" altLang="en-US"/>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E2D0-42D7-A996-4EB8F05F65DD}"/>
                </c:ext>
              </c:extLst>
            </c:dLbl>
            <c:dLbl>
              <c:idx val="2"/>
              <c:tx>
                <c:rich>
                  <a:bodyPr/>
                  <a:lstStyle/>
                  <a:p>
                    <a:fld id="{D6F5B5DA-0419-4593-98D2-26FE7AE35C7A}" type="CELLRANGE">
                      <a:rPr lang="ja-JP" altLang="en-US"/>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E2D0-42D7-A996-4EB8F05F65DD}"/>
                </c:ext>
              </c:extLst>
            </c:dLbl>
            <c:dLbl>
              <c:idx val="3"/>
              <c:tx>
                <c:rich>
                  <a:bodyPr/>
                  <a:lstStyle/>
                  <a:p>
                    <a:fld id="{EDF6277B-281E-40A1-A803-D26A832ADD0C}" type="CELLRANGE">
                      <a:rPr lang="ja-JP" altLang="en-US"/>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E2D0-42D7-A996-4EB8F05F65DD}"/>
                </c:ext>
              </c:extLst>
            </c:dLbl>
            <c:dLbl>
              <c:idx val="4"/>
              <c:tx>
                <c:rich>
                  <a:bodyPr/>
                  <a:lstStyle/>
                  <a:p>
                    <a:fld id="{36D78949-68C1-4157-B1E5-A4C27D82C131}" type="CELLRANGE">
                      <a:rPr lang="ja-JP" altLang="en-US"/>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E2D0-42D7-A996-4EB8F05F65DD}"/>
                </c:ext>
              </c:extLst>
            </c:dLbl>
            <c:dLbl>
              <c:idx val="5"/>
              <c:tx>
                <c:rich>
                  <a:bodyPr/>
                  <a:lstStyle/>
                  <a:p>
                    <a:fld id="{F8B7288E-D56B-45CE-B31E-C1B68995438F}" type="CELLRANGE">
                      <a:rPr lang="ja-JP" altLang="en-US"/>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E2D0-42D7-A996-4EB8F05F65DD}"/>
                </c:ext>
              </c:extLst>
            </c:dLbl>
            <c:dLbl>
              <c:idx val="6"/>
              <c:tx>
                <c:rich>
                  <a:bodyPr/>
                  <a:lstStyle/>
                  <a:p>
                    <a:fld id="{8524051C-63F8-4F5C-AB46-E20BF6DA0F45}" type="CELLRANGE">
                      <a:rPr lang="ja-JP" altLang="en-US"/>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E2D0-42D7-A996-4EB8F05F65DD}"/>
                </c:ext>
              </c:extLst>
            </c:dLbl>
            <c:dLbl>
              <c:idx val="7"/>
              <c:tx>
                <c:rich>
                  <a:bodyPr/>
                  <a:lstStyle/>
                  <a:p>
                    <a:fld id="{A7FCAB55-D2DD-493A-AB21-D89EAAEE055E}" type="CELLRANGE">
                      <a:rPr lang="ja-JP" altLang="en-US"/>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E2D0-42D7-A996-4EB8F05F65DD}"/>
                </c:ext>
              </c:extLst>
            </c:dLbl>
            <c:dLbl>
              <c:idx val="8"/>
              <c:tx>
                <c:rich>
                  <a:bodyPr/>
                  <a:lstStyle/>
                  <a:p>
                    <a:fld id="{BBC969B4-43C3-4B2D-888C-612DBAFB6221}" type="CELLRANGE">
                      <a:rPr lang="ja-JP" altLang="en-US"/>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E2D0-42D7-A996-4EB8F05F65DD}"/>
                </c:ext>
              </c:extLst>
            </c:dLbl>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solidFill>
                    <a:latin typeface="游明朝 Demibold" panose="02020600000000000000" pitchFamily="18" charset="-128"/>
                    <a:ea typeface="游明朝 Demibold" panose="02020600000000000000" pitchFamily="18" charset="-128"/>
                    <a:cs typeface="+mn-cs"/>
                  </a:defRPr>
                </a:pPr>
                <a:endParaRPr lang="ja-JP"/>
              </a:p>
            </c:txPr>
            <c:dLblPos val="inBase"/>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収支計画書_詳細!$U$21:$AE$21</c15:sqref>
                  </c15:fullRef>
                </c:ext>
              </c:extLst>
              <c:f>収支計画書_詳細!$W$21:$AE$21</c:f>
              <c:strCache>
                <c:ptCount val="9"/>
                <c:pt idx="0">
                  <c:v>5月
(計画)</c:v>
                </c:pt>
                <c:pt idx="1">
                  <c:v>6月
(計画)</c:v>
                </c:pt>
                <c:pt idx="2">
                  <c:v>7月
(計画)</c:v>
                </c:pt>
                <c:pt idx="3">
                  <c:v>8月
(計画)</c:v>
                </c:pt>
                <c:pt idx="4">
                  <c:v>9月
(計画)</c:v>
                </c:pt>
                <c:pt idx="5">
                  <c:v>10月
(計画)</c:v>
                </c:pt>
                <c:pt idx="6">
                  <c:v>11月
(計画)</c:v>
                </c:pt>
                <c:pt idx="7">
                  <c:v>12月
(計画)</c:v>
                </c:pt>
                <c:pt idx="8">
                  <c:v>1月
(計画)</c:v>
                </c:pt>
              </c:strCache>
            </c:strRef>
          </c:cat>
          <c:val>
            <c:numRef>
              <c:extLst>
                <c:ext xmlns:c15="http://schemas.microsoft.com/office/drawing/2012/chart" uri="{02D57815-91ED-43cb-92C2-25804820EDAC}">
                  <c15:fullRef>
                    <c15:sqref>収支計画書_詳細!$AH$43:$AR$43</c15:sqref>
                  </c15:fullRef>
                </c:ext>
              </c:extLst>
              <c:f>収支計画書_詳細!$AJ$43:$AR$43</c:f>
              <c:numCache>
                <c:formatCode>General</c:formatCode>
                <c:ptCount val="9"/>
                <c:pt idx="0">
                  <c:v>1</c:v>
                </c:pt>
                <c:pt idx="1">
                  <c:v>1</c:v>
                </c:pt>
                <c:pt idx="2">
                  <c:v>1</c:v>
                </c:pt>
                <c:pt idx="3">
                  <c:v>1</c:v>
                </c:pt>
                <c:pt idx="4">
                  <c:v>1</c:v>
                </c:pt>
                <c:pt idx="5">
                  <c:v>1</c:v>
                </c:pt>
                <c:pt idx="6">
                  <c:v>1</c:v>
                </c:pt>
                <c:pt idx="7">
                  <c:v>1</c:v>
                </c:pt>
                <c:pt idx="8">
                  <c:v>1</c:v>
                </c:pt>
              </c:numCache>
            </c:numRef>
          </c:val>
          <c:extLst>
            <c:ext xmlns:c15="http://schemas.microsoft.com/office/drawing/2012/chart" uri="{02D57815-91ED-43cb-92C2-25804820EDAC}">
              <c15:datalabelsRange>
                <c15:f>収支計画書_詳細!$AH$58:$AR$58</c15:f>
                <c15:dlblRangeCache>
                  <c:ptCount val="11"/>
                  <c:pt idx="0">
                    <c:v>0</c:v>
                  </c:pt>
                  <c:pt idx="1">
                    <c:v>0</c:v>
                  </c:pt>
                  <c:pt idx="2">
                    <c:v>334</c:v>
                  </c:pt>
                  <c:pt idx="3">
                    <c:v>700</c:v>
                  </c:pt>
                  <c:pt idx="4">
                    <c:v>1,118</c:v>
                  </c:pt>
                  <c:pt idx="5">
                    <c:v>1,619</c:v>
                  </c:pt>
                  <c:pt idx="6">
                    <c:v>2,152</c:v>
                  </c:pt>
                  <c:pt idx="7">
                    <c:v>2,737</c:v>
                  </c:pt>
                  <c:pt idx="8">
                    <c:v>3,405</c:v>
                  </c:pt>
                  <c:pt idx="9">
                    <c:v>4,105</c:v>
                  </c:pt>
                  <c:pt idx="10">
                    <c:v>4,941</c:v>
                  </c:pt>
                </c15:dlblRangeCache>
              </c15:datalabelsRange>
            </c:ext>
            <c:ext xmlns:c16="http://schemas.microsoft.com/office/drawing/2014/chart" uri="{C3380CC4-5D6E-409C-BE32-E72D297353CC}">
              <c16:uniqueId val="{0000000F-E2D0-42D7-A996-4EB8F05F65DD}"/>
            </c:ext>
          </c:extLst>
        </c:ser>
        <c:dLbls>
          <c:showLegendKey val="0"/>
          <c:showVal val="0"/>
          <c:showCatName val="0"/>
          <c:showSerName val="0"/>
          <c:showPercent val="0"/>
          <c:showBubbleSize val="0"/>
        </c:dLbls>
        <c:gapWidth val="100"/>
        <c:overlap val="100"/>
        <c:axId val="501235656"/>
        <c:axId val="501235984"/>
      </c:barChart>
      <c:catAx>
        <c:axId val="501235656"/>
        <c:scaling>
          <c:orientation val="minMax"/>
        </c:scaling>
        <c:delete val="0"/>
        <c:axPos val="b"/>
        <c:majorGridlines>
          <c:spPr>
            <a:ln w="3175" cap="flat" cmpd="sng" algn="ctr">
              <a:solidFill>
                <a:schemeClr val="accent3">
                  <a:lumMod val="40000"/>
                  <a:lumOff val="60000"/>
                </a:schemeClr>
              </a:solidFill>
              <a:round/>
            </a:ln>
            <a:effectLst/>
          </c:spPr>
        </c:majorGridlines>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1100" b="0" i="0" u="none" strike="noStrike" kern="1200" baseline="0">
                <a:solidFill>
                  <a:schemeClr val="tx1"/>
                </a:solidFill>
                <a:latin typeface="游明朝 Demibold" panose="02020600000000000000" pitchFamily="18" charset="-128"/>
                <a:ea typeface="游明朝 Demibold" panose="02020600000000000000" pitchFamily="18" charset="-128"/>
                <a:cs typeface="+mn-cs"/>
              </a:defRPr>
            </a:pPr>
            <a:endParaRPr lang="ja-JP"/>
          </a:p>
        </c:txPr>
        <c:crossAx val="501235984"/>
        <c:crosses val="autoZero"/>
        <c:auto val="1"/>
        <c:lblAlgn val="ctr"/>
        <c:lblOffset val="100"/>
        <c:tickMarkSkip val="2"/>
        <c:noMultiLvlLbl val="1"/>
      </c:catAx>
      <c:valAx>
        <c:axId val="501235984"/>
        <c:scaling>
          <c:orientation val="minMax"/>
        </c:scaling>
        <c:delete val="0"/>
        <c:axPos val="l"/>
        <c:majorGridlines>
          <c:spPr>
            <a:ln w="3175" cap="flat" cmpd="sng" algn="ctr">
              <a:solidFill>
                <a:schemeClr val="accent3">
                  <a:lumMod val="40000"/>
                  <a:lumOff val="60000"/>
                </a:schemeClr>
              </a:solidFill>
              <a:round/>
            </a:ln>
            <a:effectLst/>
          </c:spPr>
        </c:majorGridlines>
        <c:numFmt formatCode="#,##0_);[Red]\(#,##0\)" sourceLinked="0"/>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solidFill>
                <a:latin typeface="游明朝 Demibold" panose="02020600000000000000" pitchFamily="18" charset="-128"/>
                <a:ea typeface="游明朝 Demibold" panose="02020600000000000000" pitchFamily="18" charset="-128"/>
                <a:cs typeface="+mn-cs"/>
              </a:defRPr>
            </a:pPr>
            <a:endParaRPr lang="ja-JP"/>
          </a:p>
        </c:txPr>
        <c:crossAx val="501235656"/>
        <c:crosses val="autoZero"/>
        <c:crossBetween val="between"/>
      </c:valAx>
      <c:spPr>
        <a:noFill/>
        <a:ln>
          <a:noFill/>
        </a:ln>
        <a:effectLst/>
      </c:spPr>
    </c:plotArea>
    <c:plotVisOnly val="1"/>
    <c:dispBlanksAs val="gap"/>
    <c:showDLblsOverMax val="0"/>
  </c:chart>
  <c:spPr>
    <a:solidFill>
      <a:schemeClr val="bg1"/>
    </a:solidFill>
    <a:ln w="25400" cap="flat" cmpd="sng" algn="ctr">
      <a:solidFill>
        <a:schemeClr val="tx1"/>
      </a:solidFill>
      <a:round/>
    </a:ln>
    <a:effectLst/>
  </c:spPr>
  <c:txPr>
    <a:bodyPr/>
    <a:lstStyle/>
    <a:p>
      <a:pPr>
        <a:defRPr sz="1100">
          <a:solidFill>
            <a:schemeClr val="tx1"/>
          </a:solidFill>
          <a:latin typeface="游明朝 Demibold" panose="02020600000000000000" pitchFamily="18" charset="-128"/>
          <a:ea typeface="游明朝 Demibold" panose="02020600000000000000" pitchFamily="18" charset="-128"/>
        </a:defRPr>
      </a:pPr>
      <a:endParaRPr lang="ja-JP"/>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020646448988158E-2"/>
          <c:y val="4.5226542573483276E-2"/>
          <c:w val="0.90055770070160179"/>
          <c:h val="0.83119946634445951"/>
        </c:manualLayout>
      </c:layout>
      <c:barChart>
        <c:barDir val="col"/>
        <c:grouping val="stacked"/>
        <c:varyColors val="0"/>
        <c:ser>
          <c:idx val="0"/>
          <c:order val="0"/>
          <c:tx>
            <c:strRef>
              <c:f>前年度収支計画記載書!$U$14</c:f>
              <c:strCache>
                <c:ptCount val="1"/>
                <c:pt idx="0">
                  <c:v>雇用契約(フルタイム)・両手型</c:v>
                </c:pt>
              </c:strCache>
            </c:strRef>
          </c:tx>
          <c:spPr>
            <a:solidFill>
              <a:schemeClr val="accent5">
                <a:lumMod val="75000"/>
                <a:alpha val="70000"/>
              </a:schemeClr>
            </a:solidFill>
            <a:ln>
              <a:noFill/>
            </a:ln>
            <a:effectLst/>
          </c:spPr>
          <c:invertIfNegative val="0"/>
          <c:dPt>
            <c:idx val="0"/>
            <c:invertIfNegative val="0"/>
            <c:bubble3D val="0"/>
            <c:spPr>
              <a:solidFill>
                <a:schemeClr val="accent3">
                  <a:lumMod val="40000"/>
                  <a:lumOff val="60000"/>
                  <a:alpha val="70000"/>
                </a:schemeClr>
              </a:solidFill>
              <a:ln>
                <a:noFill/>
              </a:ln>
              <a:effectLst/>
            </c:spPr>
            <c:extLst>
              <c:ext xmlns:c16="http://schemas.microsoft.com/office/drawing/2014/chart" uri="{C3380CC4-5D6E-409C-BE32-E72D297353CC}">
                <c16:uniqueId val="{00000001-D35B-4081-A766-9F7A578E4C3B}"/>
              </c:ext>
            </c:extLst>
          </c:dPt>
          <c:dPt>
            <c:idx val="1"/>
            <c:invertIfNegative val="0"/>
            <c:bubble3D val="0"/>
            <c:spPr>
              <a:solidFill>
                <a:schemeClr val="accent5">
                  <a:lumMod val="60000"/>
                  <a:lumOff val="40000"/>
                  <a:alpha val="70000"/>
                </a:schemeClr>
              </a:solidFill>
              <a:ln>
                <a:noFill/>
              </a:ln>
              <a:effectLst/>
            </c:spPr>
            <c:extLst>
              <c:ext xmlns:c16="http://schemas.microsoft.com/office/drawing/2014/chart" uri="{C3380CC4-5D6E-409C-BE32-E72D297353CC}">
                <c16:uniqueId val="{00000055-3A88-4E39-85B3-3E8C60F3C8EF}"/>
              </c:ext>
            </c:extLst>
          </c:dPt>
          <c:dPt>
            <c:idx val="2"/>
            <c:invertIfNegative val="0"/>
            <c:bubble3D val="0"/>
            <c:spPr>
              <a:solidFill>
                <a:schemeClr val="accent3">
                  <a:lumMod val="40000"/>
                  <a:lumOff val="60000"/>
                  <a:alpha val="70000"/>
                </a:schemeClr>
              </a:solidFill>
              <a:ln>
                <a:noFill/>
              </a:ln>
              <a:effectLst/>
            </c:spPr>
            <c:extLst>
              <c:ext xmlns:c16="http://schemas.microsoft.com/office/drawing/2014/chart" uri="{C3380CC4-5D6E-409C-BE32-E72D297353CC}">
                <c16:uniqueId val="{00000003-D35B-4081-A766-9F7A578E4C3B}"/>
              </c:ext>
            </c:extLst>
          </c:dPt>
          <c:dPt>
            <c:idx val="3"/>
            <c:invertIfNegative val="0"/>
            <c:bubble3D val="0"/>
            <c:spPr>
              <a:solidFill>
                <a:schemeClr val="accent5">
                  <a:lumMod val="60000"/>
                  <a:lumOff val="40000"/>
                  <a:alpha val="70000"/>
                </a:schemeClr>
              </a:solidFill>
              <a:ln>
                <a:noFill/>
              </a:ln>
              <a:effectLst/>
            </c:spPr>
            <c:extLst>
              <c:ext xmlns:c16="http://schemas.microsoft.com/office/drawing/2014/chart" uri="{C3380CC4-5D6E-409C-BE32-E72D297353CC}">
                <c16:uniqueId val="{00000054-3A88-4E39-85B3-3E8C60F3C8EF}"/>
              </c:ext>
            </c:extLst>
          </c:dPt>
          <c:dPt>
            <c:idx val="4"/>
            <c:invertIfNegative val="0"/>
            <c:bubble3D val="0"/>
            <c:spPr>
              <a:solidFill>
                <a:schemeClr val="accent3">
                  <a:lumMod val="40000"/>
                  <a:lumOff val="60000"/>
                  <a:alpha val="70000"/>
                </a:schemeClr>
              </a:solidFill>
              <a:ln>
                <a:noFill/>
              </a:ln>
              <a:effectLst/>
            </c:spPr>
            <c:extLst>
              <c:ext xmlns:c16="http://schemas.microsoft.com/office/drawing/2014/chart" uri="{C3380CC4-5D6E-409C-BE32-E72D297353CC}">
                <c16:uniqueId val="{00000005-D35B-4081-A766-9F7A578E4C3B}"/>
              </c:ext>
            </c:extLst>
          </c:dPt>
          <c:dPt>
            <c:idx val="5"/>
            <c:invertIfNegative val="0"/>
            <c:bubble3D val="0"/>
            <c:spPr>
              <a:solidFill>
                <a:schemeClr val="accent5">
                  <a:lumMod val="60000"/>
                  <a:lumOff val="40000"/>
                  <a:alpha val="70000"/>
                </a:schemeClr>
              </a:solidFill>
              <a:ln>
                <a:noFill/>
              </a:ln>
              <a:effectLst/>
            </c:spPr>
            <c:extLst>
              <c:ext xmlns:c16="http://schemas.microsoft.com/office/drawing/2014/chart" uri="{C3380CC4-5D6E-409C-BE32-E72D297353CC}">
                <c16:uniqueId val="{00000052-3A88-4E39-85B3-3E8C60F3C8EF}"/>
              </c:ext>
            </c:extLst>
          </c:dPt>
          <c:dPt>
            <c:idx val="6"/>
            <c:invertIfNegative val="0"/>
            <c:bubble3D val="0"/>
            <c:spPr>
              <a:solidFill>
                <a:schemeClr val="accent3">
                  <a:lumMod val="40000"/>
                  <a:lumOff val="60000"/>
                  <a:alpha val="70000"/>
                </a:schemeClr>
              </a:solidFill>
              <a:ln>
                <a:noFill/>
              </a:ln>
              <a:effectLst/>
            </c:spPr>
            <c:extLst>
              <c:ext xmlns:c16="http://schemas.microsoft.com/office/drawing/2014/chart" uri="{C3380CC4-5D6E-409C-BE32-E72D297353CC}">
                <c16:uniqueId val="{00000007-D35B-4081-A766-9F7A578E4C3B}"/>
              </c:ext>
            </c:extLst>
          </c:dPt>
          <c:dPt>
            <c:idx val="7"/>
            <c:invertIfNegative val="0"/>
            <c:bubble3D val="0"/>
            <c:spPr>
              <a:solidFill>
                <a:schemeClr val="accent5">
                  <a:lumMod val="60000"/>
                  <a:lumOff val="40000"/>
                  <a:alpha val="70000"/>
                </a:schemeClr>
              </a:solidFill>
              <a:ln>
                <a:noFill/>
              </a:ln>
              <a:effectLst/>
            </c:spPr>
            <c:extLst>
              <c:ext xmlns:c16="http://schemas.microsoft.com/office/drawing/2014/chart" uri="{C3380CC4-5D6E-409C-BE32-E72D297353CC}">
                <c16:uniqueId val="{00000051-3A88-4E39-85B3-3E8C60F3C8EF}"/>
              </c:ext>
            </c:extLst>
          </c:dPt>
          <c:dPt>
            <c:idx val="8"/>
            <c:invertIfNegative val="0"/>
            <c:bubble3D val="0"/>
            <c:spPr>
              <a:solidFill>
                <a:schemeClr val="accent3">
                  <a:lumMod val="40000"/>
                  <a:lumOff val="60000"/>
                  <a:alpha val="70000"/>
                </a:schemeClr>
              </a:solidFill>
              <a:ln>
                <a:noFill/>
              </a:ln>
              <a:effectLst/>
            </c:spPr>
            <c:extLst>
              <c:ext xmlns:c16="http://schemas.microsoft.com/office/drawing/2014/chart" uri="{C3380CC4-5D6E-409C-BE32-E72D297353CC}">
                <c16:uniqueId val="{00000009-D35B-4081-A766-9F7A578E4C3B}"/>
              </c:ext>
            </c:extLst>
          </c:dPt>
          <c:dPt>
            <c:idx val="9"/>
            <c:invertIfNegative val="0"/>
            <c:bubble3D val="0"/>
            <c:spPr>
              <a:solidFill>
                <a:schemeClr val="accent5">
                  <a:lumMod val="60000"/>
                  <a:lumOff val="40000"/>
                  <a:alpha val="70000"/>
                </a:schemeClr>
              </a:solidFill>
              <a:ln>
                <a:noFill/>
              </a:ln>
              <a:effectLst/>
            </c:spPr>
            <c:extLst>
              <c:ext xmlns:c16="http://schemas.microsoft.com/office/drawing/2014/chart" uri="{C3380CC4-5D6E-409C-BE32-E72D297353CC}">
                <c16:uniqueId val="{00000050-3A88-4E39-85B3-3E8C60F3C8EF}"/>
              </c:ext>
            </c:extLst>
          </c:dPt>
          <c:dPt>
            <c:idx val="10"/>
            <c:invertIfNegative val="0"/>
            <c:bubble3D val="0"/>
            <c:spPr>
              <a:solidFill>
                <a:schemeClr val="accent3">
                  <a:lumMod val="40000"/>
                  <a:lumOff val="60000"/>
                  <a:alpha val="70000"/>
                </a:schemeClr>
              </a:solidFill>
              <a:ln>
                <a:noFill/>
              </a:ln>
              <a:effectLst/>
            </c:spPr>
            <c:extLst>
              <c:ext xmlns:c16="http://schemas.microsoft.com/office/drawing/2014/chart" uri="{C3380CC4-5D6E-409C-BE32-E72D297353CC}">
                <c16:uniqueId val="{0000000B-D35B-4081-A766-9F7A578E4C3B}"/>
              </c:ext>
            </c:extLst>
          </c:dPt>
          <c:dPt>
            <c:idx val="11"/>
            <c:invertIfNegative val="0"/>
            <c:bubble3D val="0"/>
            <c:spPr>
              <a:solidFill>
                <a:schemeClr val="accent5">
                  <a:lumMod val="60000"/>
                  <a:lumOff val="40000"/>
                  <a:alpha val="70000"/>
                </a:schemeClr>
              </a:solidFill>
              <a:ln>
                <a:noFill/>
              </a:ln>
              <a:effectLst/>
            </c:spPr>
            <c:extLst>
              <c:ext xmlns:c16="http://schemas.microsoft.com/office/drawing/2014/chart" uri="{C3380CC4-5D6E-409C-BE32-E72D297353CC}">
                <c16:uniqueId val="{0000004F-3A88-4E39-85B3-3E8C60F3C8EF}"/>
              </c:ext>
            </c:extLst>
          </c:dPt>
          <c:dPt>
            <c:idx val="12"/>
            <c:invertIfNegative val="0"/>
            <c:bubble3D val="0"/>
            <c:spPr>
              <a:solidFill>
                <a:schemeClr val="accent3">
                  <a:lumMod val="40000"/>
                  <a:lumOff val="60000"/>
                  <a:alpha val="70000"/>
                </a:schemeClr>
              </a:solidFill>
              <a:ln>
                <a:noFill/>
              </a:ln>
              <a:effectLst/>
            </c:spPr>
            <c:extLst>
              <c:ext xmlns:c16="http://schemas.microsoft.com/office/drawing/2014/chart" uri="{C3380CC4-5D6E-409C-BE32-E72D297353CC}">
                <c16:uniqueId val="{0000000D-D35B-4081-A766-9F7A578E4C3B}"/>
              </c:ext>
            </c:extLst>
          </c:dPt>
          <c:dPt>
            <c:idx val="13"/>
            <c:invertIfNegative val="0"/>
            <c:bubble3D val="0"/>
            <c:spPr>
              <a:solidFill>
                <a:schemeClr val="accent5">
                  <a:lumMod val="60000"/>
                  <a:lumOff val="40000"/>
                  <a:alpha val="70000"/>
                </a:schemeClr>
              </a:solidFill>
              <a:ln>
                <a:noFill/>
              </a:ln>
              <a:effectLst/>
            </c:spPr>
            <c:extLst>
              <c:ext xmlns:c16="http://schemas.microsoft.com/office/drawing/2014/chart" uri="{C3380CC4-5D6E-409C-BE32-E72D297353CC}">
                <c16:uniqueId val="{0000004E-3A88-4E39-85B3-3E8C60F3C8EF}"/>
              </c:ext>
            </c:extLst>
          </c:dPt>
          <c:dPt>
            <c:idx val="14"/>
            <c:invertIfNegative val="0"/>
            <c:bubble3D val="0"/>
            <c:spPr>
              <a:solidFill>
                <a:schemeClr val="accent3">
                  <a:lumMod val="40000"/>
                  <a:lumOff val="60000"/>
                  <a:alpha val="70000"/>
                </a:schemeClr>
              </a:solidFill>
              <a:ln>
                <a:noFill/>
              </a:ln>
              <a:effectLst/>
            </c:spPr>
            <c:extLst>
              <c:ext xmlns:c16="http://schemas.microsoft.com/office/drawing/2014/chart" uri="{C3380CC4-5D6E-409C-BE32-E72D297353CC}">
                <c16:uniqueId val="{0000000F-D35B-4081-A766-9F7A578E4C3B}"/>
              </c:ext>
            </c:extLst>
          </c:dPt>
          <c:dPt>
            <c:idx val="15"/>
            <c:invertIfNegative val="0"/>
            <c:bubble3D val="0"/>
            <c:spPr>
              <a:solidFill>
                <a:schemeClr val="accent5">
                  <a:lumMod val="60000"/>
                  <a:lumOff val="40000"/>
                  <a:alpha val="70000"/>
                </a:schemeClr>
              </a:solidFill>
              <a:ln>
                <a:noFill/>
              </a:ln>
              <a:effectLst/>
            </c:spPr>
            <c:extLst>
              <c:ext xmlns:c16="http://schemas.microsoft.com/office/drawing/2014/chart" uri="{C3380CC4-5D6E-409C-BE32-E72D297353CC}">
                <c16:uniqueId val="{00000053-3A88-4E39-85B3-3E8C60F3C8EF}"/>
              </c:ext>
            </c:extLst>
          </c:dPt>
          <c:dPt>
            <c:idx val="16"/>
            <c:invertIfNegative val="0"/>
            <c:bubble3D val="0"/>
            <c:spPr>
              <a:solidFill>
                <a:schemeClr val="accent3">
                  <a:lumMod val="40000"/>
                  <a:lumOff val="60000"/>
                  <a:alpha val="70000"/>
                </a:schemeClr>
              </a:solidFill>
              <a:ln>
                <a:noFill/>
              </a:ln>
              <a:effectLst/>
            </c:spPr>
            <c:extLst>
              <c:ext xmlns:c16="http://schemas.microsoft.com/office/drawing/2014/chart" uri="{C3380CC4-5D6E-409C-BE32-E72D297353CC}">
                <c16:uniqueId val="{00000011-D35B-4081-A766-9F7A578E4C3B}"/>
              </c:ext>
            </c:extLst>
          </c:dPt>
          <c:dPt>
            <c:idx val="17"/>
            <c:invertIfNegative val="0"/>
            <c:bubble3D val="0"/>
            <c:spPr>
              <a:solidFill>
                <a:schemeClr val="accent5">
                  <a:lumMod val="60000"/>
                  <a:lumOff val="40000"/>
                  <a:alpha val="70000"/>
                </a:schemeClr>
              </a:solidFill>
              <a:ln>
                <a:noFill/>
              </a:ln>
              <a:effectLst/>
            </c:spPr>
            <c:extLst>
              <c:ext xmlns:c16="http://schemas.microsoft.com/office/drawing/2014/chart" uri="{C3380CC4-5D6E-409C-BE32-E72D297353CC}">
                <c16:uniqueId val="{0000004D-3A88-4E39-85B3-3E8C60F3C8EF}"/>
              </c:ext>
            </c:extLst>
          </c:dPt>
          <c:dPt>
            <c:idx val="18"/>
            <c:invertIfNegative val="0"/>
            <c:bubble3D val="0"/>
            <c:spPr>
              <a:solidFill>
                <a:schemeClr val="accent3">
                  <a:lumMod val="40000"/>
                  <a:lumOff val="60000"/>
                  <a:alpha val="70000"/>
                </a:schemeClr>
              </a:solidFill>
              <a:ln>
                <a:noFill/>
              </a:ln>
              <a:effectLst/>
            </c:spPr>
            <c:extLst>
              <c:ext xmlns:c16="http://schemas.microsoft.com/office/drawing/2014/chart" uri="{C3380CC4-5D6E-409C-BE32-E72D297353CC}">
                <c16:uniqueId val="{00000013-D35B-4081-A766-9F7A578E4C3B}"/>
              </c:ext>
            </c:extLst>
          </c:dPt>
          <c:dPt>
            <c:idx val="19"/>
            <c:invertIfNegative val="0"/>
            <c:bubble3D val="0"/>
            <c:spPr>
              <a:solidFill>
                <a:schemeClr val="accent5">
                  <a:lumMod val="60000"/>
                  <a:lumOff val="40000"/>
                  <a:alpha val="70000"/>
                </a:schemeClr>
              </a:solidFill>
              <a:ln>
                <a:noFill/>
              </a:ln>
              <a:effectLst/>
            </c:spPr>
            <c:extLst>
              <c:ext xmlns:c16="http://schemas.microsoft.com/office/drawing/2014/chart" uri="{C3380CC4-5D6E-409C-BE32-E72D297353CC}">
                <c16:uniqueId val="{0000004C-3A88-4E39-85B3-3E8C60F3C8EF}"/>
              </c:ext>
            </c:extLst>
          </c:dPt>
          <c:dPt>
            <c:idx val="20"/>
            <c:invertIfNegative val="0"/>
            <c:bubble3D val="0"/>
            <c:spPr>
              <a:solidFill>
                <a:schemeClr val="accent3">
                  <a:lumMod val="40000"/>
                  <a:lumOff val="60000"/>
                  <a:alpha val="70000"/>
                </a:schemeClr>
              </a:solidFill>
              <a:ln>
                <a:noFill/>
              </a:ln>
              <a:effectLst/>
            </c:spPr>
            <c:extLst>
              <c:ext xmlns:c16="http://schemas.microsoft.com/office/drawing/2014/chart" uri="{C3380CC4-5D6E-409C-BE32-E72D297353CC}">
                <c16:uniqueId val="{00000015-D35B-4081-A766-9F7A578E4C3B}"/>
              </c:ext>
            </c:extLst>
          </c:dPt>
          <c:dPt>
            <c:idx val="21"/>
            <c:invertIfNegative val="0"/>
            <c:bubble3D val="0"/>
            <c:spPr>
              <a:solidFill>
                <a:schemeClr val="accent5">
                  <a:lumMod val="60000"/>
                  <a:lumOff val="40000"/>
                  <a:alpha val="70000"/>
                </a:schemeClr>
              </a:solidFill>
              <a:ln>
                <a:noFill/>
              </a:ln>
              <a:effectLst/>
            </c:spPr>
            <c:extLst>
              <c:ext xmlns:c16="http://schemas.microsoft.com/office/drawing/2014/chart" uri="{C3380CC4-5D6E-409C-BE32-E72D297353CC}">
                <c16:uniqueId val="{0000004B-3A88-4E39-85B3-3E8C60F3C8EF}"/>
              </c:ext>
            </c:extLst>
          </c:dPt>
          <c:dPt>
            <c:idx val="22"/>
            <c:invertIfNegative val="0"/>
            <c:bubble3D val="0"/>
            <c:spPr>
              <a:solidFill>
                <a:schemeClr val="accent3">
                  <a:lumMod val="40000"/>
                  <a:lumOff val="60000"/>
                  <a:alpha val="70000"/>
                </a:schemeClr>
              </a:solidFill>
              <a:ln>
                <a:noFill/>
              </a:ln>
              <a:effectLst/>
            </c:spPr>
            <c:extLst>
              <c:ext xmlns:c16="http://schemas.microsoft.com/office/drawing/2014/chart" uri="{C3380CC4-5D6E-409C-BE32-E72D297353CC}">
                <c16:uniqueId val="{00000017-D35B-4081-A766-9F7A578E4C3B}"/>
              </c:ext>
            </c:extLst>
          </c:dPt>
          <c:dPt>
            <c:idx val="23"/>
            <c:invertIfNegative val="0"/>
            <c:bubble3D val="0"/>
            <c:spPr>
              <a:solidFill>
                <a:schemeClr val="accent5">
                  <a:lumMod val="60000"/>
                  <a:lumOff val="40000"/>
                  <a:alpha val="70000"/>
                </a:schemeClr>
              </a:solidFill>
              <a:ln>
                <a:noFill/>
              </a:ln>
              <a:effectLst/>
            </c:spPr>
            <c:extLst>
              <c:ext xmlns:c16="http://schemas.microsoft.com/office/drawing/2014/chart" uri="{C3380CC4-5D6E-409C-BE32-E72D297353CC}">
                <c16:uniqueId val="{0000004A-3A88-4E39-85B3-3E8C60F3C8EF}"/>
              </c:ext>
            </c:extLst>
          </c:dPt>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游明朝 Demibold" panose="02020600000000000000" pitchFamily="18" charset="-128"/>
                    <a:ea typeface="游明朝 Demibold" panose="02020600000000000000" pitchFamily="18"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前年度収支計画記載書!$V$12:$AS$13</c:f>
              <c:multiLvlStrCache>
                <c:ptCount val="24"/>
                <c:lvl>
                  <c:pt idx="0">
                    <c:v>計画</c:v>
                  </c:pt>
                  <c:pt idx="1">
                    <c:v>実績</c:v>
                  </c:pt>
                  <c:pt idx="2">
                    <c:v>計画</c:v>
                  </c:pt>
                  <c:pt idx="3">
                    <c:v>実績</c:v>
                  </c:pt>
                  <c:pt idx="4">
                    <c:v>計画</c:v>
                  </c:pt>
                  <c:pt idx="5">
                    <c:v>実績</c:v>
                  </c:pt>
                  <c:pt idx="6">
                    <c:v>計画</c:v>
                  </c:pt>
                  <c:pt idx="7">
                    <c:v>実績</c:v>
                  </c:pt>
                  <c:pt idx="8">
                    <c:v>計画</c:v>
                  </c:pt>
                  <c:pt idx="9">
                    <c:v>実績</c:v>
                  </c:pt>
                  <c:pt idx="10">
                    <c:v>計画</c:v>
                  </c:pt>
                  <c:pt idx="11">
                    <c:v>実績</c:v>
                  </c:pt>
                  <c:pt idx="12">
                    <c:v>計画</c:v>
                  </c:pt>
                  <c:pt idx="13">
                    <c:v>実績</c:v>
                  </c:pt>
                  <c:pt idx="14">
                    <c:v>計画</c:v>
                  </c:pt>
                  <c:pt idx="15">
                    <c:v>実績</c:v>
                  </c:pt>
                  <c:pt idx="16">
                    <c:v>計画</c:v>
                  </c:pt>
                  <c:pt idx="17">
                    <c:v>実績</c:v>
                  </c:pt>
                  <c:pt idx="18">
                    <c:v>計画</c:v>
                  </c:pt>
                  <c:pt idx="19">
                    <c:v>実績</c:v>
                  </c:pt>
                  <c:pt idx="20">
                    <c:v>計画</c:v>
                  </c:pt>
                  <c:pt idx="21">
                    <c:v>実績</c:v>
                  </c:pt>
                  <c:pt idx="22">
                    <c:v>計画</c:v>
                  </c:pt>
                  <c:pt idx="23">
                    <c:v>実績</c:v>
                  </c:pt>
                </c:lvl>
                <c:lvl>
                  <c:pt idx="0">
                    <c:v>2月</c:v>
                  </c:pt>
                  <c:pt idx="2">
                    <c:v>3月</c:v>
                  </c:pt>
                  <c:pt idx="4">
                    <c:v>4月</c:v>
                  </c:pt>
                  <c:pt idx="6">
                    <c:v>5月</c:v>
                  </c:pt>
                  <c:pt idx="8">
                    <c:v>6月</c:v>
                  </c:pt>
                  <c:pt idx="10">
                    <c:v>7月</c:v>
                  </c:pt>
                  <c:pt idx="12">
                    <c:v>8月</c:v>
                  </c:pt>
                  <c:pt idx="14">
                    <c:v>9月</c:v>
                  </c:pt>
                  <c:pt idx="16">
                    <c:v>10月</c:v>
                  </c:pt>
                  <c:pt idx="18">
                    <c:v>11月</c:v>
                  </c:pt>
                  <c:pt idx="20">
                    <c:v>12月</c:v>
                  </c:pt>
                  <c:pt idx="22">
                    <c:v>１月</c:v>
                  </c:pt>
                </c:lvl>
              </c:multiLvlStrCache>
            </c:multiLvlStrRef>
          </c:cat>
          <c:val>
            <c:numRef>
              <c:f>前年度収支計画記載書!$V$14:$AS$14</c:f>
              <c:numCache>
                <c:formatCode>#,##0_);[Red]\(#,##0\)</c:formatCode>
                <c:ptCount val="24"/>
                <c:pt idx="0">
                  <c:v>3</c:v>
                </c:pt>
                <c:pt idx="1">
                  <c:v>4</c:v>
                </c:pt>
                <c:pt idx="2">
                  <c:v>4</c:v>
                </c:pt>
                <c:pt idx="3">
                  <c:v>4</c:v>
                </c:pt>
                <c:pt idx="4">
                  <c:v>6</c:v>
                </c:pt>
                <c:pt idx="5">
                  <c:v>8</c:v>
                </c:pt>
                <c:pt idx="6">
                  <c:v>8</c:v>
                </c:pt>
                <c:pt idx="7">
                  <c:v>8</c:v>
                </c:pt>
                <c:pt idx="8">
                  <c:v>8</c:v>
                </c:pt>
                <c:pt idx="9">
                  <c:v>8</c:v>
                </c:pt>
                <c:pt idx="10">
                  <c:v>10</c:v>
                </c:pt>
                <c:pt idx="11">
                  <c:v>12</c:v>
                </c:pt>
                <c:pt idx="12">
                  <c:v>10</c:v>
                </c:pt>
                <c:pt idx="13">
                  <c:v>12</c:v>
                </c:pt>
                <c:pt idx="14">
                  <c:v>9</c:v>
                </c:pt>
                <c:pt idx="15">
                  <c:v>12</c:v>
                </c:pt>
                <c:pt idx="16">
                  <c:v>14</c:v>
                </c:pt>
                <c:pt idx="17">
                  <c:v>16</c:v>
                </c:pt>
                <c:pt idx="18">
                  <c:v>16</c:v>
                </c:pt>
                <c:pt idx="19">
                  <c:v>16</c:v>
                </c:pt>
                <c:pt idx="20">
                  <c:v>17</c:v>
                </c:pt>
                <c:pt idx="21">
                  <c:v>16</c:v>
                </c:pt>
                <c:pt idx="22">
                  <c:v>18</c:v>
                </c:pt>
                <c:pt idx="23">
                  <c:v>20</c:v>
                </c:pt>
              </c:numCache>
            </c:numRef>
          </c:val>
          <c:extLst>
            <c:ext xmlns:c16="http://schemas.microsoft.com/office/drawing/2014/chart" uri="{C3380CC4-5D6E-409C-BE32-E72D297353CC}">
              <c16:uniqueId val="{00000018-D35B-4081-A766-9F7A578E4C3B}"/>
            </c:ext>
          </c:extLst>
        </c:ser>
        <c:ser>
          <c:idx val="1"/>
          <c:order val="1"/>
          <c:tx>
            <c:strRef>
              <c:f>前年度収支計画記載書!$U$15</c:f>
              <c:strCache>
                <c:ptCount val="1"/>
                <c:pt idx="0">
                  <c:v>雇用契約(フルタイム)・片手型</c:v>
                </c:pt>
              </c:strCache>
            </c:strRef>
          </c:tx>
          <c:spPr>
            <a:solidFill>
              <a:schemeClr val="accent5">
                <a:lumMod val="75000"/>
                <a:alpha val="70000"/>
              </a:schemeClr>
            </a:solidFill>
            <a:ln>
              <a:noFill/>
            </a:ln>
            <a:effectLst/>
          </c:spPr>
          <c:invertIfNegative val="0"/>
          <c:dPt>
            <c:idx val="0"/>
            <c:invertIfNegative val="0"/>
            <c:bubble3D val="0"/>
            <c:spPr>
              <a:solidFill>
                <a:schemeClr val="accent3">
                  <a:alpha val="70000"/>
                </a:schemeClr>
              </a:solidFill>
              <a:ln>
                <a:noFill/>
              </a:ln>
              <a:effectLst/>
            </c:spPr>
            <c:extLst>
              <c:ext xmlns:c16="http://schemas.microsoft.com/office/drawing/2014/chart" uri="{C3380CC4-5D6E-409C-BE32-E72D297353CC}">
                <c16:uniqueId val="{0000001A-D35B-4081-A766-9F7A578E4C3B}"/>
              </c:ext>
            </c:extLst>
          </c:dPt>
          <c:dPt>
            <c:idx val="2"/>
            <c:invertIfNegative val="0"/>
            <c:bubble3D val="0"/>
            <c:spPr>
              <a:solidFill>
                <a:schemeClr val="accent3">
                  <a:alpha val="70000"/>
                </a:schemeClr>
              </a:solidFill>
              <a:ln>
                <a:noFill/>
              </a:ln>
              <a:effectLst/>
            </c:spPr>
            <c:extLst>
              <c:ext xmlns:c16="http://schemas.microsoft.com/office/drawing/2014/chart" uri="{C3380CC4-5D6E-409C-BE32-E72D297353CC}">
                <c16:uniqueId val="{0000001C-D35B-4081-A766-9F7A578E4C3B}"/>
              </c:ext>
            </c:extLst>
          </c:dPt>
          <c:dPt>
            <c:idx val="4"/>
            <c:invertIfNegative val="0"/>
            <c:bubble3D val="0"/>
            <c:spPr>
              <a:solidFill>
                <a:schemeClr val="accent3">
                  <a:alpha val="70000"/>
                </a:schemeClr>
              </a:solidFill>
              <a:ln>
                <a:noFill/>
              </a:ln>
              <a:effectLst/>
            </c:spPr>
            <c:extLst>
              <c:ext xmlns:c16="http://schemas.microsoft.com/office/drawing/2014/chart" uri="{C3380CC4-5D6E-409C-BE32-E72D297353CC}">
                <c16:uniqueId val="{0000001E-D35B-4081-A766-9F7A578E4C3B}"/>
              </c:ext>
            </c:extLst>
          </c:dPt>
          <c:dPt>
            <c:idx val="6"/>
            <c:invertIfNegative val="0"/>
            <c:bubble3D val="0"/>
            <c:spPr>
              <a:solidFill>
                <a:schemeClr val="accent3">
                  <a:alpha val="70000"/>
                </a:schemeClr>
              </a:solidFill>
              <a:ln>
                <a:noFill/>
              </a:ln>
              <a:effectLst/>
            </c:spPr>
            <c:extLst>
              <c:ext xmlns:c16="http://schemas.microsoft.com/office/drawing/2014/chart" uri="{C3380CC4-5D6E-409C-BE32-E72D297353CC}">
                <c16:uniqueId val="{00000020-D35B-4081-A766-9F7A578E4C3B}"/>
              </c:ext>
            </c:extLst>
          </c:dPt>
          <c:dPt>
            <c:idx val="8"/>
            <c:invertIfNegative val="0"/>
            <c:bubble3D val="0"/>
            <c:spPr>
              <a:solidFill>
                <a:schemeClr val="accent3">
                  <a:alpha val="70000"/>
                </a:schemeClr>
              </a:solidFill>
              <a:ln>
                <a:noFill/>
              </a:ln>
              <a:effectLst/>
            </c:spPr>
            <c:extLst>
              <c:ext xmlns:c16="http://schemas.microsoft.com/office/drawing/2014/chart" uri="{C3380CC4-5D6E-409C-BE32-E72D297353CC}">
                <c16:uniqueId val="{00000022-D35B-4081-A766-9F7A578E4C3B}"/>
              </c:ext>
            </c:extLst>
          </c:dPt>
          <c:dPt>
            <c:idx val="10"/>
            <c:invertIfNegative val="0"/>
            <c:bubble3D val="0"/>
            <c:spPr>
              <a:solidFill>
                <a:schemeClr val="accent3">
                  <a:alpha val="70000"/>
                </a:schemeClr>
              </a:solidFill>
              <a:ln>
                <a:noFill/>
              </a:ln>
              <a:effectLst/>
            </c:spPr>
            <c:extLst>
              <c:ext xmlns:c16="http://schemas.microsoft.com/office/drawing/2014/chart" uri="{C3380CC4-5D6E-409C-BE32-E72D297353CC}">
                <c16:uniqueId val="{00000024-D35B-4081-A766-9F7A578E4C3B}"/>
              </c:ext>
            </c:extLst>
          </c:dPt>
          <c:dPt>
            <c:idx val="12"/>
            <c:invertIfNegative val="0"/>
            <c:bubble3D val="0"/>
            <c:spPr>
              <a:solidFill>
                <a:schemeClr val="accent3">
                  <a:alpha val="70000"/>
                </a:schemeClr>
              </a:solidFill>
              <a:ln>
                <a:noFill/>
              </a:ln>
              <a:effectLst/>
            </c:spPr>
            <c:extLst>
              <c:ext xmlns:c16="http://schemas.microsoft.com/office/drawing/2014/chart" uri="{C3380CC4-5D6E-409C-BE32-E72D297353CC}">
                <c16:uniqueId val="{00000026-D35B-4081-A766-9F7A578E4C3B}"/>
              </c:ext>
            </c:extLst>
          </c:dPt>
          <c:dPt>
            <c:idx val="14"/>
            <c:invertIfNegative val="0"/>
            <c:bubble3D val="0"/>
            <c:spPr>
              <a:solidFill>
                <a:schemeClr val="accent3">
                  <a:alpha val="70000"/>
                </a:schemeClr>
              </a:solidFill>
              <a:ln>
                <a:noFill/>
              </a:ln>
              <a:effectLst/>
            </c:spPr>
            <c:extLst>
              <c:ext xmlns:c16="http://schemas.microsoft.com/office/drawing/2014/chart" uri="{C3380CC4-5D6E-409C-BE32-E72D297353CC}">
                <c16:uniqueId val="{00000028-D35B-4081-A766-9F7A578E4C3B}"/>
              </c:ext>
            </c:extLst>
          </c:dPt>
          <c:dPt>
            <c:idx val="16"/>
            <c:invertIfNegative val="0"/>
            <c:bubble3D val="0"/>
            <c:spPr>
              <a:solidFill>
                <a:schemeClr val="accent3">
                  <a:alpha val="70000"/>
                </a:schemeClr>
              </a:solidFill>
              <a:ln>
                <a:noFill/>
              </a:ln>
              <a:effectLst/>
            </c:spPr>
            <c:extLst>
              <c:ext xmlns:c16="http://schemas.microsoft.com/office/drawing/2014/chart" uri="{C3380CC4-5D6E-409C-BE32-E72D297353CC}">
                <c16:uniqueId val="{0000002A-D35B-4081-A766-9F7A578E4C3B}"/>
              </c:ext>
            </c:extLst>
          </c:dPt>
          <c:dPt>
            <c:idx val="18"/>
            <c:invertIfNegative val="0"/>
            <c:bubble3D val="0"/>
            <c:spPr>
              <a:solidFill>
                <a:schemeClr val="accent3">
                  <a:alpha val="70000"/>
                </a:schemeClr>
              </a:solidFill>
              <a:ln>
                <a:noFill/>
              </a:ln>
              <a:effectLst/>
            </c:spPr>
            <c:extLst>
              <c:ext xmlns:c16="http://schemas.microsoft.com/office/drawing/2014/chart" uri="{C3380CC4-5D6E-409C-BE32-E72D297353CC}">
                <c16:uniqueId val="{0000002C-D35B-4081-A766-9F7A578E4C3B}"/>
              </c:ext>
            </c:extLst>
          </c:dPt>
          <c:dPt>
            <c:idx val="20"/>
            <c:invertIfNegative val="0"/>
            <c:bubble3D val="0"/>
            <c:spPr>
              <a:solidFill>
                <a:schemeClr val="accent3">
                  <a:alpha val="70000"/>
                </a:schemeClr>
              </a:solidFill>
              <a:ln>
                <a:noFill/>
              </a:ln>
              <a:effectLst/>
            </c:spPr>
            <c:extLst>
              <c:ext xmlns:c16="http://schemas.microsoft.com/office/drawing/2014/chart" uri="{C3380CC4-5D6E-409C-BE32-E72D297353CC}">
                <c16:uniqueId val="{0000002E-D35B-4081-A766-9F7A578E4C3B}"/>
              </c:ext>
            </c:extLst>
          </c:dPt>
          <c:dPt>
            <c:idx val="22"/>
            <c:invertIfNegative val="0"/>
            <c:bubble3D val="0"/>
            <c:spPr>
              <a:solidFill>
                <a:schemeClr val="accent3">
                  <a:alpha val="70000"/>
                </a:schemeClr>
              </a:solidFill>
              <a:ln>
                <a:noFill/>
              </a:ln>
              <a:effectLst/>
            </c:spPr>
            <c:extLst>
              <c:ext xmlns:c16="http://schemas.microsoft.com/office/drawing/2014/chart" uri="{C3380CC4-5D6E-409C-BE32-E72D297353CC}">
                <c16:uniqueId val="{00000030-D35B-4081-A766-9F7A578E4C3B}"/>
              </c:ext>
            </c:extLst>
          </c:dPt>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游明朝 Demibold" panose="02020600000000000000" pitchFamily="18" charset="-128"/>
                    <a:ea typeface="游明朝 Demibold" panose="02020600000000000000" pitchFamily="18"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前年度収支計画記載書!$V$12:$AS$13</c:f>
              <c:multiLvlStrCache>
                <c:ptCount val="24"/>
                <c:lvl>
                  <c:pt idx="0">
                    <c:v>計画</c:v>
                  </c:pt>
                  <c:pt idx="1">
                    <c:v>実績</c:v>
                  </c:pt>
                  <c:pt idx="2">
                    <c:v>計画</c:v>
                  </c:pt>
                  <c:pt idx="3">
                    <c:v>実績</c:v>
                  </c:pt>
                  <c:pt idx="4">
                    <c:v>計画</c:v>
                  </c:pt>
                  <c:pt idx="5">
                    <c:v>実績</c:v>
                  </c:pt>
                  <c:pt idx="6">
                    <c:v>計画</c:v>
                  </c:pt>
                  <c:pt idx="7">
                    <c:v>実績</c:v>
                  </c:pt>
                  <c:pt idx="8">
                    <c:v>計画</c:v>
                  </c:pt>
                  <c:pt idx="9">
                    <c:v>実績</c:v>
                  </c:pt>
                  <c:pt idx="10">
                    <c:v>計画</c:v>
                  </c:pt>
                  <c:pt idx="11">
                    <c:v>実績</c:v>
                  </c:pt>
                  <c:pt idx="12">
                    <c:v>計画</c:v>
                  </c:pt>
                  <c:pt idx="13">
                    <c:v>実績</c:v>
                  </c:pt>
                  <c:pt idx="14">
                    <c:v>計画</c:v>
                  </c:pt>
                  <c:pt idx="15">
                    <c:v>実績</c:v>
                  </c:pt>
                  <c:pt idx="16">
                    <c:v>計画</c:v>
                  </c:pt>
                  <c:pt idx="17">
                    <c:v>実績</c:v>
                  </c:pt>
                  <c:pt idx="18">
                    <c:v>計画</c:v>
                  </c:pt>
                  <c:pt idx="19">
                    <c:v>実績</c:v>
                  </c:pt>
                  <c:pt idx="20">
                    <c:v>計画</c:v>
                  </c:pt>
                  <c:pt idx="21">
                    <c:v>実績</c:v>
                  </c:pt>
                  <c:pt idx="22">
                    <c:v>計画</c:v>
                  </c:pt>
                  <c:pt idx="23">
                    <c:v>実績</c:v>
                  </c:pt>
                </c:lvl>
                <c:lvl>
                  <c:pt idx="0">
                    <c:v>2月</c:v>
                  </c:pt>
                  <c:pt idx="2">
                    <c:v>3月</c:v>
                  </c:pt>
                  <c:pt idx="4">
                    <c:v>4月</c:v>
                  </c:pt>
                  <c:pt idx="6">
                    <c:v>5月</c:v>
                  </c:pt>
                  <c:pt idx="8">
                    <c:v>6月</c:v>
                  </c:pt>
                  <c:pt idx="10">
                    <c:v>7月</c:v>
                  </c:pt>
                  <c:pt idx="12">
                    <c:v>8月</c:v>
                  </c:pt>
                  <c:pt idx="14">
                    <c:v>9月</c:v>
                  </c:pt>
                  <c:pt idx="16">
                    <c:v>10月</c:v>
                  </c:pt>
                  <c:pt idx="18">
                    <c:v>11月</c:v>
                  </c:pt>
                  <c:pt idx="20">
                    <c:v>12月</c:v>
                  </c:pt>
                  <c:pt idx="22">
                    <c:v>１月</c:v>
                  </c:pt>
                </c:lvl>
              </c:multiLvlStrCache>
            </c:multiLvlStrRef>
          </c:cat>
          <c:val>
            <c:numRef>
              <c:f>前年度収支計画記載書!$V$15:$AS$15</c:f>
              <c:numCache>
                <c:formatCode>#,##0_);[Red]\(#,##0\)</c:formatCode>
                <c:ptCount val="24"/>
                <c:pt idx="0">
                  <c:v>4</c:v>
                </c:pt>
                <c:pt idx="1">
                  <c:v>4</c:v>
                </c:pt>
                <c:pt idx="2">
                  <c:v>8</c:v>
                </c:pt>
                <c:pt idx="3">
                  <c:v>8</c:v>
                </c:pt>
                <c:pt idx="4">
                  <c:v>8</c:v>
                </c:pt>
                <c:pt idx="5">
                  <c:v>8</c:v>
                </c:pt>
                <c:pt idx="6">
                  <c:v>8</c:v>
                </c:pt>
                <c:pt idx="7">
                  <c:v>8</c:v>
                </c:pt>
                <c:pt idx="8">
                  <c:v>12</c:v>
                </c:pt>
                <c:pt idx="9">
                  <c:v>12</c:v>
                </c:pt>
                <c:pt idx="10">
                  <c:v>12</c:v>
                </c:pt>
                <c:pt idx="11">
                  <c:v>12</c:v>
                </c:pt>
                <c:pt idx="12">
                  <c:v>12</c:v>
                </c:pt>
                <c:pt idx="13">
                  <c:v>12</c:v>
                </c:pt>
                <c:pt idx="14">
                  <c:v>16</c:v>
                </c:pt>
                <c:pt idx="15">
                  <c:v>16</c:v>
                </c:pt>
                <c:pt idx="16">
                  <c:v>14</c:v>
                </c:pt>
                <c:pt idx="17">
                  <c:v>16</c:v>
                </c:pt>
                <c:pt idx="18">
                  <c:v>13</c:v>
                </c:pt>
                <c:pt idx="19">
                  <c:v>16</c:v>
                </c:pt>
                <c:pt idx="20">
                  <c:v>16</c:v>
                </c:pt>
                <c:pt idx="21">
                  <c:v>20</c:v>
                </c:pt>
                <c:pt idx="22">
                  <c:v>16</c:v>
                </c:pt>
                <c:pt idx="23">
                  <c:v>20</c:v>
                </c:pt>
              </c:numCache>
            </c:numRef>
          </c:val>
          <c:extLst>
            <c:ext xmlns:c16="http://schemas.microsoft.com/office/drawing/2014/chart" uri="{C3380CC4-5D6E-409C-BE32-E72D297353CC}">
              <c16:uniqueId val="{00000033-D35B-4081-A766-9F7A578E4C3B}"/>
            </c:ext>
          </c:extLst>
        </c:ser>
        <c:ser>
          <c:idx val="2"/>
          <c:order val="2"/>
          <c:tx>
            <c:strRef>
              <c:f>前年度収支計画記載書!$U$16</c:f>
              <c:strCache>
                <c:ptCount val="1"/>
                <c:pt idx="0">
                  <c:v>雇用契約(フルタイム)以外</c:v>
                </c:pt>
              </c:strCache>
            </c:strRef>
          </c:tx>
          <c:spPr>
            <a:solidFill>
              <a:schemeClr val="accent2">
                <a:lumMod val="75000"/>
                <a:alpha val="70000"/>
              </a:schemeClr>
            </a:solidFill>
            <a:ln>
              <a:noFill/>
            </a:ln>
            <a:effectLst/>
          </c:spPr>
          <c:invertIfNegative val="0"/>
          <c:dPt>
            <c:idx val="0"/>
            <c:invertIfNegative val="0"/>
            <c:bubble3D val="0"/>
            <c:spPr>
              <a:solidFill>
                <a:srgbClr val="3B3838">
                  <a:alpha val="70000"/>
                </a:srgbClr>
              </a:solidFill>
              <a:ln>
                <a:noFill/>
              </a:ln>
              <a:effectLst/>
            </c:spPr>
            <c:extLst>
              <c:ext xmlns:c16="http://schemas.microsoft.com/office/drawing/2014/chart" uri="{C3380CC4-5D6E-409C-BE32-E72D297353CC}">
                <c16:uniqueId val="{00000031-A3FC-4A36-B655-70BB8FB0EABF}"/>
              </c:ext>
            </c:extLst>
          </c:dPt>
          <c:dPt>
            <c:idx val="2"/>
            <c:invertIfNegative val="0"/>
            <c:bubble3D val="0"/>
            <c:spPr>
              <a:solidFill>
                <a:srgbClr val="3B3838">
                  <a:alpha val="70000"/>
                </a:srgbClr>
              </a:solidFill>
              <a:ln>
                <a:noFill/>
              </a:ln>
              <a:effectLst/>
            </c:spPr>
            <c:extLst>
              <c:ext xmlns:c16="http://schemas.microsoft.com/office/drawing/2014/chart" uri="{C3380CC4-5D6E-409C-BE32-E72D297353CC}">
                <c16:uniqueId val="{00000033-A3FC-4A36-B655-70BB8FB0EABF}"/>
              </c:ext>
            </c:extLst>
          </c:dPt>
          <c:dPt>
            <c:idx val="4"/>
            <c:invertIfNegative val="0"/>
            <c:bubble3D val="0"/>
            <c:spPr>
              <a:solidFill>
                <a:srgbClr val="3B3838">
                  <a:alpha val="70000"/>
                </a:srgbClr>
              </a:solidFill>
              <a:ln>
                <a:noFill/>
              </a:ln>
              <a:effectLst/>
            </c:spPr>
            <c:extLst>
              <c:ext xmlns:c16="http://schemas.microsoft.com/office/drawing/2014/chart" uri="{C3380CC4-5D6E-409C-BE32-E72D297353CC}">
                <c16:uniqueId val="{00000035-A3FC-4A36-B655-70BB8FB0EABF}"/>
              </c:ext>
            </c:extLst>
          </c:dPt>
          <c:dPt>
            <c:idx val="6"/>
            <c:invertIfNegative val="0"/>
            <c:bubble3D val="0"/>
            <c:spPr>
              <a:solidFill>
                <a:srgbClr val="3B3838">
                  <a:alpha val="70000"/>
                </a:srgbClr>
              </a:solidFill>
              <a:ln>
                <a:noFill/>
              </a:ln>
              <a:effectLst/>
            </c:spPr>
            <c:extLst>
              <c:ext xmlns:c16="http://schemas.microsoft.com/office/drawing/2014/chart" uri="{C3380CC4-5D6E-409C-BE32-E72D297353CC}">
                <c16:uniqueId val="{00000037-A3FC-4A36-B655-70BB8FB0EABF}"/>
              </c:ext>
            </c:extLst>
          </c:dPt>
          <c:dPt>
            <c:idx val="8"/>
            <c:invertIfNegative val="0"/>
            <c:bubble3D val="0"/>
            <c:spPr>
              <a:solidFill>
                <a:srgbClr val="3B3838">
                  <a:alpha val="70000"/>
                </a:srgbClr>
              </a:solidFill>
              <a:ln>
                <a:noFill/>
              </a:ln>
              <a:effectLst/>
            </c:spPr>
            <c:extLst>
              <c:ext xmlns:c16="http://schemas.microsoft.com/office/drawing/2014/chart" uri="{C3380CC4-5D6E-409C-BE32-E72D297353CC}">
                <c16:uniqueId val="{00000039-A3FC-4A36-B655-70BB8FB0EABF}"/>
              </c:ext>
            </c:extLst>
          </c:dPt>
          <c:dPt>
            <c:idx val="10"/>
            <c:invertIfNegative val="0"/>
            <c:bubble3D val="0"/>
            <c:spPr>
              <a:solidFill>
                <a:srgbClr val="3B3838">
                  <a:alpha val="70000"/>
                </a:srgbClr>
              </a:solidFill>
              <a:ln>
                <a:noFill/>
              </a:ln>
              <a:effectLst/>
            </c:spPr>
            <c:extLst>
              <c:ext xmlns:c16="http://schemas.microsoft.com/office/drawing/2014/chart" uri="{C3380CC4-5D6E-409C-BE32-E72D297353CC}">
                <c16:uniqueId val="{0000003B-A3FC-4A36-B655-70BB8FB0EABF}"/>
              </c:ext>
            </c:extLst>
          </c:dPt>
          <c:dPt>
            <c:idx val="12"/>
            <c:invertIfNegative val="0"/>
            <c:bubble3D val="0"/>
            <c:spPr>
              <a:solidFill>
                <a:srgbClr val="3B3838">
                  <a:alpha val="70000"/>
                </a:srgbClr>
              </a:solidFill>
              <a:ln>
                <a:noFill/>
              </a:ln>
              <a:effectLst/>
            </c:spPr>
            <c:extLst>
              <c:ext xmlns:c16="http://schemas.microsoft.com/office/drawing/2014/chart" uri="{C3380CC4-5D6E-409C-BE32-E72D297353CC}">
                <c16:uniqueId val="{0000003D-A3FC-4A36-B655-70BB8FB0EABF}"/>
              </c:ext>
            </c:extLst>
          </c:dPt>
          <c:dPt>
            <c:idx val="14"/>
            <c:invertIfNegative val="0"/>
            <c:bubble3D val="0"/>
            <c:spPr>
              <a:solidFill>
                <a:srgbClr val="3B3838">
                  <a:alpha val="70000"/>
                </a:srgbClr>
              </a:solidFill>
              <a:ln>
                <a:noFill/>
              </a:ln>
              <a:effectLst/>
            </c:spPr>
            <c:extLst>
              <c:ext xmlns:c16="http://schemas.microsoft.com/office/drawing/2014/chart" uri="{C3380CC4-5D6E-409C-BE32-E72D297353CC}">
                <c16:uniqueId val="{0000003F-A3FC-4A36-B655-70BB8FB0EABF}"/>
              </c:ext>
            </c:extLst>
          </c:dPt>
          <c:dPt>
            <c:idx val="16"/>
            <c:invertIfNegative val="0"/>
            <c:bubble3D val="0"/>
            <c:spPr>
              <a:solidFill>
                <a:srgbClr val="3B3838">
                  <a:alpha val="70000"/>
                </a:srgbClr>
              </a:solidFill>
              <a:ln>
                <a:noFill/>
              </a:ln>
              <a:effectLst/>
            </c:spPr>
            <c:extLst>
              <c:ext xmlns:c16="http://schemas.microsoft.com/office/drawing/2014/chart" uri="{C3380CC4-5D6E-409C-BE32-E72D297353CC}">
                <c16:uniqueId val="{00000041-A3FC-4A36-B655-70BB8FB0EABF}"/>
              </c:ext>
            </c:extLst>
          </c:dPt>
          <c:dPt>
            <c:idx val="18"/>
            <c:invertIfNegative val="0"/>
            <c:bubble3D val="0"/>
            <c:spPr>
              <a:solidFill>
                <a:srgbClr val="3B3838">
                  <a:alpha val="70000"/>
                </a:srgbClr>
              </a:solidFill>
              <a:ln>
                <a:noFill/>
              </a:ln>
              <a:effectLst/>
            </c:spPr>
            <c:extLst>
              <c:ext xmlns:c16="http://schemas.microsoft.com/office/drawing/2014/chart" uri="{C3380CC4-5D6E-409C-BE32-E72D297353CC}">
                <c16:uniqueId val="{00000043-A3FC-4A36-B655-70BB8FB0EABF}"/>
              </c:ext>
            </c:extLst>
          </c:dPt>
          <c:dPt>
            <c:idx val="20"/>
            <c:invertIfNegative val="0"/>
            <c:bubble3D val="0"/>
            <c:spPr>
              <a:solidFill>
                <a:srgbClr val="3B3838">
                  <a:alpha val="70000"/>
                </a:srgbClr>
              </a:solidFill>
              <a:ln>
                <a:noFill/>
              </a:ln>
              <a:effectLst/>
            </c:spPr>
            <c:extLst>
              <c:ext xmlns:c16="http://schemas.microsoft.com/office/drawing/2014/chart" uri="{C3380CC4-5D6E-409C-BE32-E72D297353CC}">
                <c16:uniqueId val="{00000045-A3FC-4A36-B655-70BB8FB0EABF}"/>
              </c:ext>
            </c:extLst>
          </c:dPt>
          <c:dPt>
            <c:idx val="22"/>
            <c:invertIfNegative val="0"/>
            <c:bubble3D val="0"/>
            <c:spPr>
              <a:solidFill>
                <a:srgbClr val="3B3838">
                  <a:alpha val="70000"/>
                </a:srgbClr>
              </a:solidFill>
              <a:ln>
                <a:noFill/>
              </a:ln>
              <a:effectLst/>
            </c:spPr>
            <c:extLst>
              <c:ext xmlns:c16="http://schemas.microsoft.com/office/drawing/2014/chart" uri="{C3380CC4-5D6E-409C-BE32-E72D297353CC}">
                <c16:uniqueId val="{00000047-A3FC-4A36-B655-70BB8FB0EABF}"/>
              </c:ext>
            </c:extLst>
          </c:dPt>
          <c:dPt>
            <c:idx val="23"/>
            <c:invertIfNegative val="0"/>
            <c:bubble3D val="0"/>
            <c:spPr>
              <a:solidFill>
                <a:schemeClr val="accent2">
                  <a:lumMod val="75000"/>
                  <a:alpha val="70000"/>
                </a:schemeClr>
              </a:solidFill>
              <a:ln>
                <a:noFill/>
              </a:ln>
              <a:effectLst/>
            </c:spPr>
            <c:extLst>
              <c:ext xmlns:c16="http://schemas.microsoft.com/office/drawing/2014/chart" uri="{C3380CC4-5D6E-409C-BE32-E72D297353CC}">
                <c16:uniqueId val="{00000049-A3FC-4A36-B655-70BB8FB0EABF}"/>
              </c:ext>
            </c:extLst>
          </c:dPt>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游明朝 Demibold" panose="02020600000000000000" pitchFamily="18" charset="-128"/>
                    <a:ea typeface="游明朝 Demibold" panose="02020600000000000000" pitchFamily="18"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前年度収支計画記載書!$V$12:$AS$13</c:f>
              <c:multiLvlStrCache>
                <c:ptCount val="24"/>
                <c:lvl>
                  <c:pt idx="0">
                    <c:v>計画</c:v>
                  </c:pt>
                  <c:pt idx="1">
                    <c:v>実績</c:v>
                  </c:pt>
                  <c:pt idx="2">
                    <c:v>計画</c:v>
                  </c:pt>
                  <c:pt idx="3">
                    <c:v>実績</c:v>
                  </c:pt>
                  <c:pt idx="4">
                    <c:v>計画</c:v>
                  </c:pt>
                  <c:pt idx="5">
                    <c:v>実績</c:v>
                  </c:pt>
                  <c:pt idx="6">
                    <c:v>計画</c:v>
                  </c:pt>
                  <c:pt idx="7">
                    <c:v>実績</c:v>
                  </c:pt>
                  <c:pt idx="8">
                    <c:v>計画</c:v>
                  </c:pt>
                  <c:pt idx="9">
                    <c:v>実績</c:v>
                  </c:pt>
                  <c:pt idx="10">
                    <c:v>計画</c:v>
                  </c:pt>
                  <c:pt idx="11">
                    <c:v>実績</c:v>
                  </c:pt>
                  <c:pt idx="12">
                    <c:v>計画</c:v>
                  </c:pt>
                  <c:pt idx="13">
                    <c:v>実績</c:v>
                  </c:pt>
                  <c:pt idx="14">
                    <c:v>計画</c:v>
                  </c:pt>
                  <c:pt idx="15">
                    <c:v>実績</c:v>
                  </c:pt>
                  <c:pt idx="16">
                    <c:v>計画</c:v>
                  </c:pt>
                  <c:pt idx="17">
                    <c:v>実績</c:v>
                  </c:pt>
                  <c:pt idx="18">
                    <c:v>計画</c:v>
                  </c:pt>
                  <c:pt idx="19">
                    <c:v>実績</c:v>
                  </c:pt>
                  <c:pt idx="20">
                    <c:v>計画</c:v>
                  </c:pt>
                  <c:pt idx="21">
                    <c:v>実績</c:v>
                  </c:pt>
                  <c:pt idx="22">
                    <c:v>計画</c:v>
                  </c:pt>
                  <c:pt idx="23">
                    <c:v>実績</c:v>
                  </c:pt>
                </c:lvl>
                <c:lvl>
                  <c:pt idx="0">
                    <c:v>2月</c:v>
                  </c:pt>
                  <c:pt idx="2">
                    <c:v>3月</c:v>
                  </c:pt>
                  <c:pt idx="4">
                    <c:v>4月</c:v>
                  </c:pt>
                  <c:pt idx="6">
                    <c:v>5月</c:v>
                  </c:pt>
                  <c:pt idx="8">
                    <c:v>6月</c:v>
                  </c:pt>
                  <c:pt idx="10">
                    <c:v>7月</c:v>
                  </c:pt>
                  <c:pt idx="12">
                    <c:v>8月</c:v>
                  </c:pt>
                  <c:pt idx="14">
                    <c:v>9月</c:v>
                  </c:pt>
                  <c:pt idx="16">
                    <c:v>10月</c:v>
                  </c:pt>
                  <c:pt idx="18">
                    <c:v>11月</c:v>
                  </c:pt>
                  <c:pt idx="20">
                    <c:v>12月</c:v>
                  </c:pt>
                  <c:pt idx="22">
                    <c:v>１月</c:v>
                  </c:pt>
                </c:lvl>
              </c:multiLvlStrCache>
            </c:multiLvlStrRef>
          </c:cat>
          <c:val>
            <c:numRef>
              <c:f>前年度収支計画記載書!$V$16:$AS$16</c:f>
              <c:numCache>
                <c:formatCode>#,##0_);[Red]\(#,##0\)</c:formatCode>
                <c:ptCount val="24"/>
                <c:pt idx="0">
                  <c:v>8</c:v>
                </c:pt>
                <c:pt idx="1">
                  <c:v>8</c:v>
                </c:pt>
                <c:pt idx="2">
                  <c:v>8</c:v>
                </c:pt>
                <c:pt idx="3">
                  <c:v>8</c:v>
                </c:pt>
                <c:pt idx="4">
                  <c:v>8</c:v>
                </c:pt>
                <c:pt idx="5">
                  <c:v>8</c:v>
                </c:pt>
                <c:pt idx="6">
                  <c:v>12</c:v>
                </c:pt>
                <c:pt idx="7">
                  <c:v>12</c:v>
                </c:pt>
                <c:pt idx="8">
                  <c:v>12</c:v>
                </c:pt>
                <c:pt idx="9">
                  <c:v>12</c:v>
                </c:pt>
                <c:pt idx="10">
                  <c:v>12</c:v>
                </c:pt>
                <c:pt idx="11">
                  <c:v>12</c:v>
                </c:pt>
                <c:pt idx="12">
                  <c:v>16</c:v>
                </c:pt>
                <c:pt idx="13">
                  <c:v>16</c:v>
                </c:pt>
                <c:pt idx="14">
                  <c:v>16</c:v>
                </c:pt>
                <c:pt idx="15">
                  <c:v>16</c:v>
                </c:pt>
                <c:pt idx="16">
                  <c:v>16</c:v>
                </c:pt>
                <c:pt idx="17">
                  <c:v>16</c:v>
                </c:pt>
                <c:pt idx="18">
                  <c:v>26</c:v>
                </c:pt>
                <c:pt idx="19">
                  <c:v>20</c:v>
                </c:pt>
                <c:pt idx="20">
                  <c:v>23</c:v>
                </c:pt>
                <c:pt idx="21">
                  <c:v>20</c:v>
                </c:pt>
                <c:pt idx="22">
                  <c:v>26</c:v>
                </c:pt>
                <c:pt idx="23">
                  <c:v>20</c:v>
                </c:pt>
              </c:numCache>
            </c:numRef>
          </c:val>
          <c:extLst>
            <c:ext xmlns:c16="http://schemas.microsoft.com/office/drawing/2014/chart" uri="{C3380CC4-5D6E-409C-BE32-E72D297353CC}">
              <c16:uniqueId val="{00000037-D35B-4081-A766-9F7A578E4C3B}"/>
            </c:ext>
          </c:extLst>
        </c:ser>
        <c:ser>
          <c:idx val="4"/>
          <c:order val="4"/>
          <c:tx>
            <c:strRef>
              <c:f>前年度収支計画記載書!$U$18</c:f>
              <c:strCache>
                <c:ptCount val="1"/>
                <c:pt idx="0">
                  <c:v>ダミー</c:v>
                </c:pt>
              </c:strCache>
            </c:strRef>
          </c:tx>
          <c:spPr>
            <a:solidFill>
              <a:schemeClr val="accent5"/>
            </a:solidFill>
            <a:ln>
              <a:noFill/>
            </a:ln>
            <a:effectLst/>
          </c:spPr>
          <c:invertIfNegative val="0"/>
          <c:dLbls>
            <c:dLbl>
              <c:idx val="0"/>
              <c:tx>
                <c:rich>
                  <a:bodyPr/>
                  <a:lstStyle/>
                  <a:p>
                    <a:fld id="{C2DA5BC4-AC8E-4CF2-90D4-0C6450C3CA6D}" type="CELLRANGE">
                      <a:rPr lang="en-US" altLang="ja-JP"/>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3A-D35B-4081-A766-9F7A578E4C3B}"/>
                </c:ext>
              </c:extLst>
            </c:dLbl>
            <c:dLbl>
              <c:idx val="1"/>
              <c:tx>
                <c:rich>
                  <a:bodyPr/>
                  <a:lstStyle/>
                  <a:p>
                    <a:fld id="{7596C0E1-BE6D-4E9C-BAEB-A969CC9F7112}" type="CELLRANGE">
                      <a:rPr lang="ja-JP" altLang="en-US"/>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3B-D35B-4081-A766-9F7A578E4C3B}"/>
                </c:ext>
              </c:extLst>
            </c:dLbl>
            <c:dLbl>
              <c:idx val="2"/>
              <c:tx>
                <c:rich>
                  <a:bodyPr/>
                  <a:lstStyle/>
                  <a:p>
                    <a:fld id="{5129B15A-97A9-4940-BD87-A3BD9A4206AE}" type="CELLRANGE">
                      <a:rPr lang="ja-JP" altLang="en-US"/>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3C-D35B-4081-A766-9F7A578E4C3B}"/>
                </c:ext>
              </c:extLst>
            </c:dLbl>
            <c:dLbl>
              <c:idx val="3"/>
              <c:tx>
                <c:rich>
                  <a:bodyPr/>
                  <a:lstStyle/>
                  <a:p>
                    <a:fld id="{0CF7EDDD-6439-41CB-974F-30C0637869CA}" type="CELLRANGE">
                      <a:rPr lang="ja-JP" altLang="en-US"/>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3D-D35B-4081-A766-9F7A578E4C3B}"/>
                </c:ext>
              </c:extLst>
            </c:dLbl>
            <c:dLbl>
              <c:idx val="4"/>
              <c:tx>
                <c:rich>
                  <a:bodyPr/>
                  <a:lstStyle/>
                  <a:p>
                    <a:fld id="{DD40CD76-C628-4983-8023-152EB57E908F}" type="CELLRANGE">
                      <a:rPr lang="ja-JP" altLang="en-US"/>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3E-D35B-4081-A766-9F7A578E4C3B}"/>
                </c:ext>
              </c:extLst>
            </c:dLbl>
            <c:dLbl>
              <c:idx val="5"/>
              <c:tx>
                <c:rich>
                  <a:bodyPr/>
                  <a:lstStyle/>
                  <a:p>
                    <a:fld id="{CB040494-509B-4DED-8842-B904DDE03A1B}" type="CELLRANGE">
                      <a:rPr lang="ja-JP" altLang="en-US"/>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3F-D35B-4081-A766-9F7A578E4C3B}"/>
                </c:ext>
              </c:extLst>
            </c:dLbl>
            <c:dLbl>
              <c:idx val="6"/>
              <c:tx>
                <c:rich>
                  <a:bodyPr/>
                  <a:lstStyle/>
                  <a:p>
                    <a:fld id="{472AA6DE-1958-4D11-B510-DA5E6AA1ED06}" type="CELLRANGE">
                      <a:rPr lang="ja-JP" altLang="en-US"/>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40-D35B-4081-A766-9F7A578E4C3B}"/>
                </c:ext>
              </c:extLst>
            </c:dLbl>
            <c:dLbl>
              <c:idx val="7"/>
              <c:tx>
                <c:rich>
                  <a:bodyPr/>
                  <a:lstStyle/>
                  <a:p>
                    <a:fld id="{0D310796-1BD2-4CEE-9450-4905A1F81FBF}" type="CELLRANGE">
                      <a:rPr lang="ja-JP" altLang="en-US"/>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41-D35B-4081-A766-9F7A578E4C3B}"/>
                </c:ext>
              </c:extLst>
            </c:dLbl>
            <c:dLbl>
              <c:idx val="8"/>
              <c:tx>
                <c:rich>
                  <a:bodyPr/>
                  <a:lstStyle/>
                  <a:p>
                    <a:fld id="{F39641C1-5CC3-442D-964B-7CAF71C1DBE6}" type="CELLRANGE">
                      <a:rPr lang="ja-JP" altLang="en-US"/>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42-D35B-4081-A766-9F7A578E4C3B}"/>
                </c:ext>
              </c:extLst>
            </c:dLbl>
            <c:dLbl>
              <c:idx val="9"/>
              <c:tx>
                <c:rich>
                  <a:bodyPr/>
                  <a:lstStyle/>
                  <a:p>
                    <a:fld id="{52395B00-3BB6-440E-BA2F-2B2A5E90DA92}" type="CELLRANGE">
                      <a:rPr lang="ja-JP" altLang="en-US"/>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43-D35B-4081-A766-9F7A578E4C3B}"/>
                </c:ext>
              </c:extLst>
            </c:dLbl>
            <c:dLbl>
              <c:idx val="10"/>
              <c:tx>
                <c:rich>
                  <a:bodyPr/>
                  <a:lstStyle/>
                  <a:p>
                    <a:fld id="{8B04080E-BEE7-442A-8787-97CAD66B2F7F}" type="CELLRANGE">
                      <a:rPr lang="ja-JP" altLang="en-US"/>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44-D35B-4081-A766-9F7A578E4C3B}"/>
                </c:ext>
              </c:extLst>
            </c:dLbl>
            <c:dLbl>
              <c:idx val="11"/>
              <c:tx>
                <c:rich>
                  <a:bodyPr/>
                  <a:lstStyle/>
                  <a:p>
                    <a:fld id="{C6B2D0E4-8F78-4D8C-883B-BE3A38B660DD}" type="CELLRANGE">
                      <a:rPr lang="ja-JP" altLang="en-US"/>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45-D35B-4081-A766-9F7A578E4C3B}"/>
                </c:ext>
              </c:extLst>
            </c:dLbl>
            <c:dLbl>
              <c:idx val="12"/>
              <c:tx>
                <c:rich>
                  <a:bodyPr/>
                  <a:lstStyle/>
                  <a:p>
                    <a:fld id="{5250DF5A-8024-4CDC-A3AA-D63174D182CE}" type="CELLRANGE">
                      <a:rPr lang="ja-JP" altLang="en-US"/>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46-D35B-4081-A766-9F7A578E4C3B}"/>
                </c:ext>
              </c:extLst>
            </c:dLbl>
            <c:dLbl>
              <c:idx val="13"/>
              <c:tx>
                <c:rich>
                  <a:bodyPr/>
                  <a:lstStyle/>
                  <a:p>
                    <a:fld id="{3B8AD42D-D14A-4D79-B001-EB32ABBFDA63}" type="CELLRANGE">
                      <a:rPr lang="ja-JP" altLang="en-US"/>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47-D35B-4081-A766-9F7A578E4C3B}"/>
                </c:ext>
              </c:extLst>
            </c:dLbl>
            <c:dLbl>
              <c:idx val="14"/>
              <c:tx>
                <c:rich>
                  <a:bodyPr/>
                  <a:lstStyle/>
                  <a:p>
                    <a:fld id="{31A4853C-4319-441E-B10E-020AA82933DF}" type="CELLRANGE">
                      <a:rPr lang="ja-JP" altLang="en-US"/>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48-D35B-4081-A766-9F7A578E4C3B}"/>
                </c:ext>
              </c:extLst>
            </c:dLbl>
            <c:dLbl>
              <c:idx val="15"/>
              <c:tx>
                <c:rich>
                  <a:bodyPr/>
                  <a:lstStyle/>
                  <a:p>
                    <a:fld id="{3267710F-618E-4A43-A5C8-26F44468A3C2}" type="CELLRANGE">
                      <a:rPr lang="ja-JP" altLang="en-US"/>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49-D35B-4081-A766-9F7A578E4C3B}"/>
                </c:ext>
              </c:extLst>
            </c:dLbl>
            <c:dLbl>
              <c:idx val="16"/>
              <c:tx>
                <c:rich>
                  <a:bodyPr/>
                  <a:lstStyle/>
                  <a:p>
                    <a:fld id="{0934DB34-92C2-489A-862C-4AAD1EE66ED0}" type="CELLRANGE">
                      <a:rPr lang="ja-JP" altLang="en-US"/>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4A-D35B-4081-A766-9F7A578E4C3B}"/>
                </c:ext>
              </c:extLst>
            </c:dLbl>
            <c:dLbl>
              <c:idx val="17"/>
              <c:tx>
                <c:rich>
                  <a:bodyPr/>
                  <a:lstStyle/>
                  <a:p>
                    <a:fld id="{35A7EC09-9323-4D15-AF70-842690D6DB32}" type="CELLRANGE">
                      <a:rPr lang="ja-JP" altLang="en-US"/>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4B-D35B-4081-A766-9F7A578E4C3B}"/>
                </c:ext>
              </c:extLst>
            </c:dLbl>
            <c:dLbl>
              <c:idx val="18"/>
              <c:tx>
                <c:rich>
                  <a:bodyPr/>
                  <a:lstStyle/>
                  <a:p>
                    <a:fld id="{747D369B-CD8E-4460-8EA5-7AD512F3DBFF}" type="CELLRANGE">
                      <a:rPr lang="ja-JP" altLang="en-US"/>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4C-D35B-4081-A766-9F7A578E4C3B}"/>
                </c:ext>
              </c:extLst>
            </c:dLbl>
            <c:dLbl>
              <c:idx val="19"/>
              <c:tx>
                <c:rich>
                  <a:bodyPr/>
                  <a:lstStyle/>
                  <a:p>
                    <a:fld id="{4CEA86D3-B9A3-4970-B9C6-62C23D72FB1D}" type="CELLRANGE">
                      <a:rPr lang="ja-JP" altLang="en-US"/>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4D-D35B-4081-A766-9F7A578E4C3B}"/>
                </c:ext>
              </c:extLst>
            </c:dLbl>
            <c:dLbl>
              <c:idx val="20"/>
              <c:tx>
                <c:rich>
                  <a:bodyPr/>
                  <a:lstStyle/>
                  <a:p>
                    <a:fld id="{F8C6492F-FFC5-45D4-BDCD-A028717F0B2B}" type="CELLRANGE">
                      <a:rPr lang="ja-JP" altLang="en-US"/>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4E-D35B-4081-A766-9F7A578E4C3B}"/>
                </c:ext>
              </c:extLst>
            </c:dLbl>
            <c:dLbl>
              <c:idx val="21"/>
              <c:tx>
                <c:rich>
                  <a:bodyPr/>
                  <a:lstStyle/>
                  <a:p>
                    <a:fld id="{9AF8CB57-61CE-43E3-ACB2-CF43B6FFA771}" type="CELLRANGE">
                      <a:rPr lang="ja-JP" altLang="en-US"/>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4F-D35B-4081-A766-9F7A578E4C3B}"/>
                </c:ext>
              </c:extLst>
            </c:dLbl>
            <c:dLbl>
              <c:idx val="22"/>
              <c:tx>
                <c:rich>
                  <a:bodyPr/>
                  <a:lstStyle/>
                  <a:p>
                    <a:fld id="{39D2A4F1-0B3A-46C9-9B84-AE268C5594AE}" type="CELLRANGE">
                      <a:rPr lang="ja-JP" altLang="en-US"/>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50-D35B-4081-A766-9F7A578E4C3B}"/>
                </c:ext>
              </c:extLst>
            </c:dLbl>
            <c:dLbl>
              <c:idx val="23"/>
              <c:tx>
                <c:rich>
                  <a:bodyPr/>
                  <a:lstStyle/>
                  <a:p>
                    <a:fld id="{EF9A7B62-E2E7-4079-B46B-E6450AD02091}" type="CELLRANGE">
                      <a:rPr lang="ja-JP" altLang="en-US"/>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51-D35B-4081-A766-9F7A578E4C3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游明朝 Demibold" panose="02020600000000000000" pitchFamily="18" charset="-128"/>
                    <a:ea typeface="游明朝 Demibold" panose="02020600000000000000" pitchFamily="18" charset="-128"/>
                    <a:cs typeface="+mn-cs"/>
                  </a:defRPr>
                </a:pPr>
                <a:endParaRPr lang="ja-JP"/>
              </a:p>
            </c:txPr>
            <c:dLblPos val="inBase"/>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multiLvlStrRef>
              <c:f>前年度収支計画記載書!$V$12:$AS$13</c:f>
              <c:multiLvlStrCache>
                <c:ptCount val="24"/>
                <c:lvl>
                  <c:pt idx="0">
                    <c:v>計画</c:v>
                  </c:pt>
                  <c:pt idx="1">
                    <c:v>実績</c:v>
                  </c:pt>
                  <c:pt idx="2">
                    <c:v>計画</c:v>
                  </c:pt>
                  <c:pt idx="3">
                    <c:v>実績</c:v>
                  </c:pt>
                  <c:pt idx="4">
                    <c:v>計画</c:v>
                  </c:pt>
                  <c:pt idx="5">
                    <c:v>実績</c:v>
                  </c:pt>
                  <c:pt idx="6">
                    <c:v>計画</c:v>
                  </c:pt>
                  <c:pt idx="7">
                    <c:v>実績</c:v>
                  </c:pt>
                  <c:pt idx="8">
                    <c:v>計画</c:v>
                  </c:pt>
                  <c:pt idx="9">
                    <c:v>実績</c:v>
                  </c:pt>
                  <c:pt idx="10">
                    <c:v>計画</c:v>
                  </c:pt>
                  <c:pt idx="11">
                    <c:v>実績</c:v>
                  </c:pt>
                  <c:pt idx="12">
                    <c:v>計画</c:v>
                  </c:pt>
                  <c:pt idx="13">
                    <c:v>実績</c:v>
                  </c:pt>
                  <c:pt idx="14">
                    <c:v>計画</c:v>
                  </c:pt>
                  <c:pt idx="15">
                    <c:v>実績</c:v>
                  </c:pt>
                  <c:pt idx="16">
                    <c:v>計画</c:v>
                  </c:pt>
                  <c:pt idx="17">
                    <c:v>実績</c:v>
                  </c:pt>
                  <c:pt idx="18">
                    <c:v>計画</c:v>
                  </c:pt>
                  <c:pt idx="19">
                    <c:v>実績</c:v>
                  </c:pt>
                  <c:pt idx="20">
                    <c:v>計画</c:v>
                  </c:pt>
                  <c:pt idx="21">
                    <c:v>実績</c:v>
                  </c:pt>
                  <c:pt idx="22">
                    <c:v>計画</c:v>
                  </c:pt>
                  <c:pt idx="23">
                    <c:v>実績</c:v>
                  </c:pt>
                </c:lvl>
                <c:lvl>
                  <c:pt idx="0">
                    <c:v>2月</c:v>
                  </c:pt>
                  <c:pt idx="2">
                    <c:v>3月</c:v>
                  </c:pt>
                  <c:pt idx="4">
                    <c:v>4月</c:v>
                  </c:pt>
                  <c:pt idx="6">
                    <c:v>5月</c:v>
                  </c:pt>
                  <c:pt idx="8">
                    <c:v>6月</c:v>
                  </c:pt>
                  <c:pt idx="10">
                    <c:v>7月</c:v>
                  </c:pt>
                  <c:pt idx="12">
                    <c:v>8月</c:v>
                  </c:pt>
                  <c:pt idx="14">
                    <c:v>9月</c:v>
                  </c:pt>
                  <c:pt idx="16">
                    <c:v>10月</c:v>
                  </c:pt>
                  <c:pt idx="18">
                    <c:v>11月</c:v>
                  </c:pt>
                  <c:pt idx="20">
                    <c:v>12月</c:v>
                  </c:pt>
                  <c:pt idx="22">
                    <c:v>１月</c:v>
                  </c:pt>
                </c:lvl>
              </c:multiLvlStrCache>
            </c:multiLvlStrRef>
          </c:cat>
          <c:val>
            <c:numRef>
              <c:f>前年度収支計画記載書!$V$18:$AS$18</c:f>
              <c:numCache>
                <c:formatCode>General</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extLst>
            <c:ext xmlns:c15="http://schemas.microsoft.com/office/drawing/2012/chart" uri="{02D57815-91ED-43cb-92C2-25804820EDAC}">
              <c15:datalabelsRange>
                <c15:f>前年度収支計画記載書!$V$17:$AS$17</c15:f>
                <c15:dlblRangeCache>
                  <c:ptCount val="24"/>
                  <c:pt idx="0">
                    <c:v>15</c:v>
                  </c:pt>
                  <c:pt idx="1">
                    <c:v>16</c:v>
                  </c:pt>
                  <c:pt idx="2">
                    <c:v>20</c:v>
                  </c:pt>
                  <c:pt idx="3">
                    <c:v>20</c:v>
                  </c:pt>
                  <c:pt idx="4">
                    <c:v>22</c:v>
                  </c:pt>
                  <c:pt idx="5">
                    <c:v>24</c:v>
                  </c:pt>
                  <c:pt idx="6">
                    <c:v>28</c:v>
                  </c:pt>
                  <c:pt idx="7">
                    <c:v>28</c:v>
                  </c:pt>
                  <c:pt idx="8">
                    <c:v>32</c:v>
                  </c:pt>
                  <c:pt idx="9">
                    <c:v>32</c:v>
                  </c:pt>
                  <c:pt idx="10">
                    <c:v>34</c:v>
                  </c:pt>
                  <c:pt idx="11">
                    <c:v>36</c:v>
                  </c:pt>
                  <c:pt idx="12">
                    <c:v>38</c:v>
                  </c:pt>
                  <c:pt idx="13">
                    <c:v>40</c:v>
                  </c:pt>
                  <c:pt idx="14">
                    <c:v>41</c:v>
                  </c:pt>
                  <c:pt idx="15">
                    <c:v>44</c:v>
                  </c:pt>
                  <c:pt idx="16">
                    <c:v>44</c:v>
                  </c:pt>
                  <c:pt idx="17">
                    <c:v>48</c:v>
                  </c:pt>
                  <c:pt idx="18">
                    <c:v>55</c:v>
                  </c:pt>
                  <c:pt idx="19">
                    <c:v>52</c:v>
                  </c:pt>
                  <c:pt idx="20">
                    <c:v>56</c:v>
                  </c:pt>
                  <c:pt idx="21">
                    <c:v>56</c:v>
                  </c:pt>
                  <c:pt idx="22">
                    <c:v>60</c:v>
                  </c:pt>
                  <c:pt idx="23">
                    <c:v>60</c:v>
                  </c:pt>
                </c15:dlblRangeCache>
              </c15:datalabelsRange>
            </c:ext>
            <c:ext xmlns:c16="http://schemas.microsoft.com/office/drawing/2014/chart" uri="{C3380CC4-5D6E-409C-BE32-E72D297353CC}">
              <c16:uniqueId val="{00000039-D35B-4081-A766-9F7A578E4C3B}"/>
            </c:ext>
          </c:extLst>
        </c:ser>
        <c:dLbls>
          <c:dLblPos val="ctr"/>
          <c:showLegendKey val="0"/>
          <c:showVal val="1"/>
          <c:showCatName val="0"/>
          <c:showSerName val="0"/>
          <c:showPercent val="0"/>
          <c:showBubbleSize val="0"/>
        </c:dLbls>
        <c:gapWidth val="50"/>
        <c:overlap val="100"/>
        <c:axId val="987539640"/>
        <c:axId val="987542264"/>
        <c:extLst>
          <c:ext xmlns:c15="http://schemas.microsoft.com/office/drawing/2012/chart" uri="{02D57815-91ED-43cb-92C2-25804820EDAC}">
            <c15:filteredBarSeries>
              <c15:ser>
                <c:idx val="3"/>
                <c:order val="3"/>
                <c:tx>
                  <c:strRef>
                    <c:extLst>
                      <c:ext uri="{02D57815-91ED-43cb-92C2-25804820EDAC}">
                        <c15:formulaRef>
                          <c15:sqref>前年度収支計画記載書!$U$17</c15:sqref>
                        </c15:formulaRef>
                      </c:ext>
                    </c:extLst>
                    <c:strCache>
                      <c:ptCount val="1"/>
                      <c:pt idx="0">
                        <c:v>合計</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游明朝 Demibold" panose="02020600000000000000" pitchFamily="18" charset="-128"/>
                          <a:ea typeface="游明朝 Demibold" panose="02020600000000000000" pitchFamily="18" charset="-128"/>
                          <a:cs typeface="+mn-cs"/>
                        </a:defRPr>
                      </a:pPr>
                      <a:endParaRPr lang="ja-JP"/>
                    </a:p>
                  </c:txPr>
                  <c:dLblPos val="ct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extLst>
                      <c:ext uri="{02D57815-91ED-43cb-92C2-25804820EDAC}">
                        <c15:formulaRef>
                          <c15:sqref>前年度収支計画記載書!$V$12:$AS$13</c15:sqref>
                        </c15:formulaRef>
                      </c:ext>
                    </c:extLst>
                    <c:multiLvlStrCache>
                      <c:ptCount val="24"/>
                      <c:lvl>
                        <c:pt idx="0">
                          <c:v>計画</c:v>
                        </c:pt>
                        <c:pt idx="1">
                          <c:v>実績</c:v>
                        </c:pt>
                        <c:pt idx="2">
                          <c:v>計画</c:v>
                        </c:pt>
                        <c:pt idx="3">
                          <c:v>実績</c:v>
                        </c:pt>
                        <c:pt idx="4">
                          <c:v>計画</c:v>
                        </c:pt>
                        <c:pt idx="5">
                          <c:v>実績</c:v>
                        </c:pt>
                        <c:pt idx="6">
                          <c:v>計画</c:v>
                        </c:pt>
                        <c:pt idx="7">
                          <c:v>実績</c:v>
                        </c:pt>
                        <c:pt idx="8">
                          <c:v>計画</c:v>
                        </c:pt>
                        <c:pt idx="9">
                          <c:v>実績</c:v>
                        </c:pt>
                        <c:pt idx="10">
                          <c:v>計画</c:v>
                        </c:pt>
                        <c:pt idx="11">
                          <c:v>実績</c:v>
                        </c:pt>
                        <c:pt idx="12">
                          <c:v>計画</c:v>
                        </c:pt>
                        <c:pt idx="13">
                          <c:v>実績</c:v>
                        </c:pt>
                        <c:pt idx="14">
                          <c:v>計画</c:v>
                        </c:pt>
                        <c:pt idx="15">
                          <c:v>実績</c:v>
                        </c:pt>
                        <c:pt idx="16">
                          <c:v>計画</c:v>
                        </c:pt>
                        <c:pt idx="17">
                          <c:v>実績</c:v>
                        </c:pt>
                        <c:pt idx="18">
                          <c:v>計画</c:v>
                        </c:pt>
                        <c:pt idx="19">
                          <c:v>実績</c:v>
                        </c:pt>
                        <c:pt idx="20">
                          <c:v>計画</c:v>
                        </c:pt>
                        <c:pt idx="21">
                          <c:v>実績</c:v>
                        </c:pt>
                        <c:pt idx="22">
                          <c:v>計画</c:v>
                        </c:pt>
                        <c:pt idx="23">
                          <c:v>実績</c:v>
                        </c:pt>
                      </c:lvl>
                      <c:lvl>
                        <c:pt idx="0">
                          <c:v>2月</c:v>
                        </c:pt>
                        <c:pt idx="2">
                          <c:v>3月</c:v>
                        </c:pt>
                        <c:pt idx="4">
                          <c:v>4月</c:v>
                        </c:pt>
                        <c:pt idx="6">
                          <c:v>5月</c:v>
                        </c:pt>
                        <c:pt idx="8">
                          <c:v>6月</c:v>
                        </c:pt>
                        <c:pt idx="10">
                          <c:v>7月</c:v>
                        </c:pt>
                        <c:pt idx="12">
                          <c:v>8月</c:v>
                        </c:pt>
                        <c:pt idx="14">
                          <c:v>9月</c:v>
                        </c:pt>
                        <c:pt idx="16">
                          <c:v>10月</c:v>
                        </c:pt>
                        <c:pt idx="18">
                          <c:v>11月</c:v>
                        </c:pt>
                        <c:pt idx="20">
                          <c:v>12月</c:v>
                        </c:pt>
                        <c:pt idx="22">
                          <c:v>１月</c:v>
                        </c:pt>
                      </c:lvl>
                    </c:multiLvlStrCache>
                  </c:multiLvlStrRef>
                </c:cat>
                <c:val>
                  <c:numRef>
                    <c:extLst>
                      <c:ext uri="{02D57815-91ED-43cb-92C2-25804820EDAC}">
                        <c15:formulaRef>
                          <c15:sqref>前年度収支計画記載書!$V$17:$AS$17</c15:sqref>
                        </c15:formulaRef>
                      </c:ext>
                    </c:extLst>
                    <c:numCache>
                      <c:formatCode>#,##0_);[Red]\(#,##0\)</c:formatCode>
                      <c:ptCount val="24"/>
                      <c:pt idx="0">
                        <c:v>15</c:v>
                      </c:pt>
                      <c:pt idx="1">
                        <c:v>16</c:v>
                      </c:pt>
                      <c:pt idx="2">
                        <c:v>20</c:v>
                      </c:pt>
                      <c:pt idx="3">
                        <c:v>20</c:v>
                      </c:pt>
                      <c:pt idx="4">
                        <c:v>22</c:v>
                      </c:pt>
                      <c:pt idx="5">
                        <c:v>24</c:v>
                      </c:pt>
                      <c:pt idx="6">
                        <c:v>28</c:v>
                      </c:pt>
                      <c:pt idx="7">
                        <c:v>28</c:v>
                      </c:pt>
                      <c:pt idx="8">
                        <c:v>32</c:v>
                      </c:pt>
                      <c:pt idx="9">
                        <c:v>32</c:v>
                      </c:pt>
                      <c:pt idx="10">
                        <c:v>34</c:v>
                      </c:pt>
                      <c:pt idx="11">
                        <c:v>36</c:v>
                      </c:pt>
                      <c:pt idx="12">
                        <c:v>38</c:v>
                      </c:pt>
                      <c:pt idx="13">
                        <c:v>40</c:v>
                      </c:pt>
                      <c:pt idx="14">
                        <c:v>41</c:v>
                      </c:pt>
                      <c:pt idx="15">
                        <c:v>44</c:v>
                      </c:pt>
                      <c:pt idx="16">
                        <c:v>44</c:v>
                      </c:pt>
                      <c:pt idx="17">
                        <c:v>48</c:v>
                      </c:pt>
                      <c:pt idx="18">
                        <c:v>55</c:v>
                      </c:pt>
                      <c:pt idx="19">
                        <c:v>52</c:v>
                      </c:pt>
                      <c:pt idx="20">
                        <c:v>56</c:v>
                      </c:pt>
                      <c:pt idx="21">
                        <c:v>56</c:v>
                      </c:pt>
                      <c:pt idx="22">
                        <c:v>60</c:v>
                      </c:pt>
                      <c:pt idx="23">
                        <c:v>60</c:v>
                      </c:pt>
                    </c:numCache>
                  </c:numRef>
                </c:val>
                <c:extLst>
                  <c:ext xmlns:c16="http://schemas.microsoft.com/office/drawing/2014/chart" uri="{C3380CC4-5D6E-409C-BE32-E72D297353CC}">
                    <c16:uniqueId val="{00000038-D35B-4081-A766-9F7A578E4C3B}"/>
                  </c:ext>
                </c:extLst>
              </c15:ser>
            </c15:filteredBarSeries>
          </c:ext>
        </c:extLst>
      </c:barChart>
      <c:catAx>
        <c:axId val="987539640"/>
        <c:scaling>
          <c:orientation val="minMax"/>
        </c:scaling>
        <c:delete val="0"/>
        <c:axPos val="b"/>
        <c:majorGridlines>
          <c:spPr>
            <a:ln w="317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317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游明朝 Demibold" panose="02020600000000000000" pitchFamily="18" charset="-128"/>
                <a:ea typeface="游明朝 Demibold" panose="02020600000000000000" pitchFamily="18" charset="-128"/>
                <a:cs typeface="+mn-cs"/>
              </a:defRPr>
            </a:pPr>
            <a:endParaRPr lang="ja-JP"/>
          </a:p>
        </c:txPr>
        <c:crossAx val="987542264"/>
        <c:crosses val="autoZero"/>
        <c:auto val="1"/>
        <c:lblAlgn val="ctr"/>
        <c:lblOffset val="100"/>
        <c:noMultiLvlLbl val="0"/>
      </c:catAx>
      <c:valAx>
        <c:axId val="987542264"/>
        <c:scaling>
          <c:orientation val="minMax"/>
        </c:scaling>
        <c:delete val="0"/>
        <c:axPos val="l"/>
        <c:majorGridlines>
          <c:spPr>
            <a:ln w="3175" cap="flat" cmpd="sng" algn="ctr">
              <a:solidFill>
                <a:schemeClr val="tx1">
                  <a:lumMod val="15000"/>
                  <a:lumOff val="85000"/>
                </a:schemeClr>
              </a:solidFill>
              <a:round/>
            </a:ln>
            <a:effectLst/>
          </c:spPr>
        </c:majorGridlines>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solidFill>
                <a:latin typeface="游明朝 Demibold" panose="02020600000000000000" pitchFamily="18" charset="-128"/>
                <a:ea typeface="游明朝 Demibold" panose="02020600000000000000" pitchFamily="18" charset="-128"/>
                <a:cs typeface="+mn-cs"/>
              </a:defRPr>
            </a:pPr>
            <a:endParaRPr lang="ja-JP"/>
          </a:p>
        </c:txPr>
        <c:crossAx val="987539640"/>
        <c:crosses val="autoZero"/>
        <c:crossBetween val="between"/>
      </c:valAx>
      <c:spPr>
        <a:noFill/>
        <a:ln>
          <a:noFill/>
        </a:ln>
        <a:effectLst/>
      </c:spPr>
    </c:plotArea>
    <c:plotVisOnly val="1"/>
    <c:dispBlanksAs val="span"/>
    <c:showDLblsOverMax val="0"/>
  </c:chart>
  <c:spPr>
    <a:solidFill>
      <a:schemeClr val="bg1"/>
    </a:solidFill>
    <a:ln w="25400" cap="flat" cmpd="sng" algn="ctr">
      <a:solidFill>
        <a:schemeClr val="tx1"/>
      </a:solidFill>
      <a:round/>
    </a:ln>
    <a:effectLst/>
  </c:spPr>
  <c:txPr>
    <a:bodyPr/>
    <a:lstStyle/>
    <a:p>
      <a:pPr>
        <a:defRPr sz="1200">
          <a:solidFill>
            <a:schemeClr val="tx1"/>
          </a:solidFill>
          <a:latin typeface="游明朝 Demibold" panose="02020600000000000000" pitchFamily="18" charset="-128"/>
          <a:ea typeface="游明朝 Demibold" panose="02020600000000000000" pitchFamily="18" charset="-128"/>
        </a:defRPr>
      </a:pPr>
      <a:endParaRPr lang="ja-JP"/>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9111255376044951E-2"/>
          <c:y val="4.0424286251117082E-2"/>
          <c:w val="0.90055770070160179"/>
          <c:h val="0.83119946634445951"/>
        </c:manualLayout>
      </c:layout>
      <c:barChart>
        <c:barDir val="col"/>
        <c:grouping val="stacked"/>
        <c:varyColors val="0"/>
        <c:ser>
          <c:idx val="0"/>
          <c:order val="0"/>
          <c:tx>
            <c:strRef>
              <c:f>前年度収支計画記載書!$U$32</c:f>
              <c:strCache>
                <c:ptCount val="1"/>
                <c:pt idx="0">
                  <c:v>雇用契約(フルタイム)・両手型</c:v>
                </c:pt>
              </c:strCache>
            </c:strRef>
          </c:tx>
          <c:spPr>
            <a:solidFill>
              <a:schemeClr val="accent5">
                <a:lumMod val="75000"/>
                <a:alpha val="70000"/>
              </a:schemeClr>
            </a:solidFill>
            <a:ln>
              <a:noFill/>
            </a:ln>
            <a:effectLst/>
          </c:spPr>
          <c:invertIfNegative val="0"/>
          <c:dPt>
            <c:idx val="0"/>
            <c:invertIfNegative val="0"/>
            <c:bubble3D val="0"/>
            <c:spPr>
              <a:solidFill>
                <a:schemeClr val="accent3">
                  <a:lumMod val="40000"/>
                  <a:lumOff val="60000"/>
                  <a:alpha val="70000"/>
                </a:schemeClr>
              </a:solidFill>
              <a:ln>
                <a:noFill/>
              </a:ln>
              <a:effectLst/>
            </c:spPr>
            <c:extLst>
              <c:ext xmlns:c16="http://schemas.microsoft.com/office/drawing/2014/chart" uri="{C3380CC4-5D6E-409C-BE32-E72D297353CC}">
                <c16:uniqueId val="{0000003F-9AE5-4AAE-8B40-CE4D21F56415}"/>
              </c:ext>
            </c:extLst>
          </c:dPt>
          <c:dPt>
            <c:idx val="1"/>
            <c:invertIfNegative val="0"/>
            <c:bubble3D val="0"/>
            <c:spPr>
              <a:solidFill>
                <a:schemeClr val="accent5">
                  <a:lumMod val="60000"/>
                  <a:lumOff val="40000"/>
                  <a:alpha val="70000"/>
                </a:schemeClr>
              </a:solidFill>
              <a:ln>
                <a:noFill/>
              </a:ln>
              <a:effectLst/>
            </c:spPr>
            <c:extLst>
              <c:ext xmlns:c16="http://schemas.microsoft.com/office/drawing/2014/chart" uri="{C3380CC4-5D6E-409C-BE32-E72D297353CC}">
                <c16:uniqueId val="{00000051-EB73-425B-B68A-11F738A9C029}"/>
              </c:ext>
            </c:extLst>
          </c:dPt>
          <c:dPt>
            <c:idx val="2"/>
            <c:invertIfNegative val="0"/>
            <c:bubble3D val="0"/>
            <c:spPr>
              <a:solidFill>
                <a:schemeClr val="accent3">
                  <a:lumMod val="40000"/>
                  <a:lumOff val="60000"/>
                  <a:alpha val="70000"/>
                </a:schemeClr>
              </a:solidFill>
              <a:ln>
                <a:noFill/>
              </a:ln>
              <a:effectLst/>
            </c:spPr>
            <c:extLst>
              <c:ext xmlns:c16="http://schemas.microsoft.com/office/drawing/2014/chart" uri="{C3380CC4-5D6E-409C-BE32-E72D297353CC}">
                <c16:uniqueId val="{0000003E-9AE5-4AAE-8B40-CE4D21F56415}"/>
              </c:ext>
            </c:extLst>
          </c:dPt>
          <c:dPt>
            <c:idx val="3"/>
            <c:invertIfNegative val="0"/>
            <c:bubble3D val="0"/>
            <c:spPr>
              <a:solidFill>
                <a:schemeClr val="accent5">
                  <a:lumMod val="60000"/>
                  <a:lumOff val="40000"/>
                  <a:alpha val="70000"/>
                </a:schemeClr>
              </a:solidFill>
              <a:ln>
                <a:noFill/>
              </a:ln>
              <a:effectLst/>
            </c:spPr>
            <c:extLst>
              <c:ext xmlns:c16="http://schemas.microsoft.com/office/drawing/2014/chart" uri="{C3380CC4-5D6E-409C-BE32-E72D297353CC}">
                <c16:uniqueId val="{00000050-EB73-425B-B68A-11F738A9C029}"/>
              </c:ext>
            </c:extLst>
          </c:dPt>
          <c:dPt>
            <c:idx val="4"/>
            <c:invertIfNegative val="0"/>
            <c:bubble3D val="0"/>
            <c:spPr>
              <a:solidFill>
                <a:schemeClr val="accent3">
                  <a:lumMod val="40000"/>
                  <a:lumOff val="60000"/>
                  <a:alpha val="70000"/>
                </a:schemeClr>
              </a:solidFill>
              <a:ln>
                <a:noFill/>
              </a:ln>
              <a:effectLst/>
            </c:spPr>
            <c:extLst>
              <c:ext xmlns:c16="http://schemas.microsoft.com/office/drawing/2014/chart" uri="{C3380CC4-5D6E-409C-BE32-E72D297353CC}">
                <c16:uniqueId val="{0000003D-9AE5-4AAE-8B40-CE4D21F56415}"/>
              </c:ext>
            </c:extLst>
          </c:dPt>
          <c:dPt>
            <c:idx val="5"/>
            <c:invertIfNegative val="0"/>
            <c:bubble3D val="0"/>
            <c:spPr>
              <a:solidFill>
                <a:schemeClr val="accent5">
                  <a:lumMod val="60000"/>
                  <a:lumOff val="40000"/>
                  <a:alpha val="70000"/>
                </a:schemeClr>
              </a:solidFill>
              <a:ln>
                <a:noFill/>
              </a:ln>
              <a:effectLst/>
            </c:spPr>
            <c:extLst>
              <c:ext xmlns:c16="http://schemas.microsoft.com/office/drawing/2014/chart" uri="{C3380CC4-5D6E-409C-BE32-E72D297353CC}">
                <c16:uniqueId val="{0000004E-EB73-425B-B68A-11F738A9C029}"/>
              </c:ext>
            </c:extLst>
          </c:dPt>
          <c:dPt>
            <c:idx val="6"/>
            <c:invertIfNegative val="0"/>
            <c:bubble3D val="0"/>
            <c:spPr>
              <a:solidFill>
                <a:schemeClr val="accent3">
                  <a:lumMod val="40000"/>
                  <a:lumOff val="60000"/>
                  <a:alpha val="70000"/>
                </a:schemeClr>
              </a:solidFill>
              <a:ln>
                <a:noFill/>
              </a:ln>
              <a:effectLst/>
            </c:spPr>
            <c:extLst>
              <c:ext xmlns:c16="http://schemas.microsoft.com/office/drawing/2014/chart" uri="{C3380CC4-5D6E-409C-BE32-E72D297353CC}">
                <c16:uniqueId val="{0000003C-9AE5-4AAE-8B40-CE4D21F56415}"/>
              </c:ext>
            </c:extLst>
          </c:dPt>
          <c:dPt>
            <c:idx val="7"/>
            <c:invertIfNegative val="0"/>
            <c:bubble3D val="0"/>
            <c:spPr>
              <a:solidFill>
                <a:schemeClr val="accent5">
                  <a:lumMod val="60000"/>
                  <a:lumOff val="40000"/>
                  <a:alpha val="70000"/>
                </a:schemeClr>
              </a:solidFill>
              <a:ln>
                <a:noFill/>
              </a:ln>
              <a:effectLst/>
            </c:spPr>
            <c:extLst>
              <c:ext xmlns:c16="http://schemas.microsoft.com/office/drawing/2014/chart" uri="{C3380CC4-5D6E-409C-BE32-E72D297353CC}">
                <c16:uniqueId val="{0000004F-EB73-425B-B68A-11F738A9C029}"/>
              </c:ext>
            </c:extLst>
          </c:dPt>
          <c:dPt>
            <c:idx val="8"/>
            <c:invertIfNegative val="0"/>
            <c:bubble3D val="0"/>
            <c:spPr>
              <a:solidFill>
                <a:schemeClr val="accent3">
                  <a:lumMod val="40000"/>
                  <a:lumOff val="60000"/>
                  <a:alpha val="70000"/>
                </a:schemeClr>
              </a:solidFill>
              <a:ln>
                <a:noFill/>
              </a:ln>
              <a:effectLst/>
            </c:spPr>
            <c:extLst>
              <c:ext xmlns:c16="http://schemas.microsoft.com/office/drawing/2014/chart" uri="{C3380CC4-5D6E-409C-BE32-E72D297353CC}">
                <c16:uniqueId val="{0000003B-9AE5-4AAE-8B40-CE4D21F56415}"/>
              </c:ext>
            </c:extLst>
          </c:dPt>
          <c:dPt>
            <c:idx val="9"/>
            <c:invertIfNegative val="0"/>
            <c:bubble3D val="0"/>
            <c:spPr>
              <a:solidFill>
                <a:schemeClr val="accent5">
                  <a:lumMod val="60000"/>
                  <a:lumOff val="40000"/>
                  <a:alpha val="70000"/>
                </a:schemeClr>
              </a:solidFill>
              <a:ln>
                <a:noFill/>
              </a:ln>
              <a:effectLst/>
            </c:spPr>
            <c:extLst>
              <c:ext xmlns:c16="http://schemas.microsoft.com/office/drawing/2014/chart" uri="{C3380CC4-5D6E-409C-BE32-E72D297353CC}">
                <c16:uniqueId val="{0000004A-EB73-425B-B68A-11F738A9C029}"/>
              </c:ext>
            </c:extLst>
          </c:dPt>
          <c:dPt>
            <c:idx val="10"/>
            <c:invertIfNegative val="0"/>
            <c:bubble3D val="0"/>
            <c:spPr>
              <a:solidFill>
                <a:schemeClr val="accent3">
                  <a:lumMod val="40000"/>
                  <a:lumOff val="60000"/>
                  <a:alpha val="70000"/>
                </a:schemeClr>
              </a:solidFill>
              <a:ln>
                <a:noFill/>
              </a:ln>
              <a:effectLst/>
            </c:spPr>
            <c:extLst>
              <c:ext xmlns:c16="http://schemas.microsoft.com/office/drawing/2014/chart" uri="{C3380CC4-5D6E-409C-BE32-E72D297353CC}">
                <c16:uniqueId val="{0000003A-9AE5-4AAE-8B40-CE4D21F56415}"/>
              </c:ext>
            </c:extLst>
          </c:dPt>
          <c:dPt>
            <c:idx val="11"/>
            <c:invertIfNegative val="0"/>
            <c:bubble3D val="0"/>
            <c:spPr>
              <a:solidFill>
                <a:schemeClr val="accent5">
                  <a:lumMod val="60000"/>
                  <a:lumOff val="40000"/>
                  <a:alpha val="70000"/>
                </a:schemeClr>
              </a:solidFill>
              <a:ln>
                <a:noFill/>
              </a:ln>
              <a:effectLst/>
            </c:spPr>
            <c:extLst>
              <c:ext xmlns:c16="http://schemas.microsoft.com/office/drawing/2014/chart" uri="{C3380CC4-5D6E-409C-BE32-E72D297353CC}">
                <c16:uniqueId val="{0000004B-EB73-425B-B68A-11F738A9C029}"/>
              </c:ext>
            </c:extLst>
          </c:dPt>
          <c:dPt>
            <c:idx val="12"/>
            <c:invertIfNegative val="0"/>
            <c:bubble3D val="0"/>
            <c:spPr>
              <a:solidFill>
                <a:schemeClr val="accent3">
                  <a:lumMod val="40000"/>
                  <a:lumOff val="60000"/>
                  <a:alpha val="70000"/>
                </a:schemeClr>
              </a:solidFill>
              <a:ln>
                <a:noFill/>
              </a:ln>
              <a:effectLst/>
            </c:spPr>
            <c:extLst>
              <c:ext xmlns:c16="http://schemas.microsoft.com/office/drawing/2014/chart" uri="{C3380CC4-5D6E-409C-BE32-E72D297353CC}">
                <c16:uniqueId val="{00000039-9AE5-4AAE-8B40-CE4D21F56415}"/>
              </c:ext>
            </c:extLst>
          </c:dPt>
          <c:dPt>
            <c:idx val="13"/>
            <c:invertIfNegative val="0"/>
            <c:bubble3D val="0"/>
            <c:spPr>
              <a:solidFill>
                <a:schemeClr val="accent5">
                  <a:lumMod val="60000"/>
                  <a:lumOff val="40000"/>
                  <a:alpha val="70000"/>
                </a:schemeClr>
              </a:solidFill>
              <a:ln>
                <a:noFill/>
              </a:ln>
              <a:effectLst/>
            </c:spPr>
            <c:extLst>
              <c:ext xmlns:c16="http://schemas.microsoft.com/office/drawing/2014/chart" uri="{C3380CC4-5D6E-409C-BE32-E72D297353CC}">
                <c16:uniqueId val="{0000004C-EB73-425B-B68A-11F738A9C029}"/>
              </c:ext>
            </c:extLst>
          </c:dPt>
          <c:dPt>
            <c:idx val="14"/>
            <c:invertIfNegative val="0"/>
            <c:bubble3D val="0"/>
            <c:spPr>
              <a:solidFill>
                <a:schemeClr val="accent3">
                  <a:lumMod val="40000"/>
                  <a:lumOff val="60000"/>
                  <a:alpha val="70000"/>
                </a:schemeClr>
              </a:solidFill>
              <a:ln>
                <a:noFill/>
              </a:ln>
              <a:effectLst/>
            </c:spPr>
            <c:extLst>
              <c:ext xmlns:c16="http://schemas.microsoft.com/office/drawing/2014/chart" uri="{C3380CC4-5D6E-409C-BE32-E72D297353CC}">
                <c16:uniqueId val="{00000038-9AE5-4AAE-8B40-CE4D21F56415}"/>
              </c:ext>
            </c:extLst>
          </c:dPt>
          <c:dPt>
            <c:idx val="15"/>
            <c:invertIfNegative val="0"/>
            <c:bubble3D val="0"/>
            <c:spPr>
              <a:solidFill>
                <a:schemeClr val="accent5">
                  <a:lumMod val="60000"/>
                  <a:lumOff val="40000"/>
                  <a:alpha val="70000"/>
                </a:schemeClr>
              </a:solidFill>
              <a:ln>
                <a:noFill/>
              </a:ln>
              <a:effectLst/>
            </c:spPr>
            <c:extLst>
              <c:ext xmlns:c16="http://schemas.microsoft.com/office/drawing/2014/chart" uri="{C3380CC4-5D6E-409C-BE32-E72D297353CC}">
                <c16:uniqueId val="{0000004D-EB73-425B-B68A-11F738A9C029}"/>
              </c:ext>
            </c:extLst>
          </c:dPt>
          <c:dPt>
            <c:idx val="16"/>
            <c:invertIfNegative val="0"/>
            <c:bubble3D val="0"/>
            <c:spPr>
              <a:solidFill>
                <a:schemeClr val="accent3">
                  <a:lumMod val="40000"/>
                  <a:lumOff val="60000"/>
                  <a:alpha val="70000"/>
                </a:schemeClr>
              </a:solidFill>
              <a:ln>
                <a:noFill/>
              </a:ln>
              <a:effectLst/>
            </c:spPr>
            <c:extLst>
              <c:ext xmlns:c16="http://schemas.microsoft.com/office/drawing/2014/chart" uri="{C3380CC4-5D6E-409C-BE32-E72D297353CC}">
                <c16:uniqueId val="{00000037-9AE5-4AAE-8B40-CE4D21F56415}"/>
              </c:ext>
            </c:extLst>
          </c:dPt>
          <c:dPt>
            <c:idx val="17"/>
            <c:invertIfNegative val="0"/>
            <c:bubble3D val="0"/>
            <c:spPr>
              <a:solidFill>
                <a:schemeClr val="accent5">
                  <a:lumMod val="60000"/>
                  <a:lumOff val="40000"/>
                  <a:alpha val="70000"/>
                </a:schemeClr>
              </a:solidFill>
              <a:ln>
                <a:noFill/>
              </a:ln>
              <a:effectLst/>
            </c:spPr>
            <c:extLst>
              <c:ext xmlns:c16="http://schemas.microsoft.com/office/drawing/2014/chart" uri="{C3380CC4-5D6E-409C-BE32-E72D297353CC}">
                <c16:uniqueId val="{00000048-EB73-425B-B68A-11F738A9C029}"/>
              </c:ext>
            </c:extLst>
          </c:dPt>
          <c:dPt>
            <c:idx val="18"/>
            <c:invertIfNegative val="0"/>
            <c:bubble3D val="0"/>
            <c:spPr>
              <a:solidFill>
                <a:schemeClr val="accent3">
                  <a:lumMod val="40000"/>
                  <a:lumOff val="60000"/>
                  <a:alpha val="70000"/>
                </a:schemeClr>
              </a:solidFill>
              <a:ln>
                <a:noFill/>
              </a:ln>
              <a:effectLst/>
            </c:spPr>
            <c:extLst>
              <c:ext xmlns:c16="http://schemas.microsoft.com/office/drawing/2014/chart" uri="{C3380CC4-5D6E-409C-BE32-E72D297353CC}">
                <c16:uniqueId val="{00000036-9AE5-4AAE-8B40-CE4D21F56415}"/>
              </c:ext>
            </c:extLst>
          </c:dPt>
          <c:dPt>
            <c:idx val="19"/>
            <c:invertIfNegative val="0"/>
            <c:bubble3D val="0"/>
            <c:spPr>
              <a:solidFill>
                <a:schemeClr val="accent5">
                  <a:lumMod val="60000"/>
                  <a:lumOff val="40000"/>
                  <a:alpha val="70000"/>
                </a:schemeClr>
              </a:solidFill>
              <a:ln>
                <a:noFill/>
              </a:ln>
              <a:effectLst/>
            </c:spPr>
            <c:extLst>
              <c:ext xmlns:c16="http://schemas.microsoft.com/office/drawing/2014/chart" uri="{C3380CC4-5D6E-409C-BE32-E72D297353CC}">
                <c16:uniqueId val="{00000049-EB73-425B-B68A-11F738A9C029}"/>
              </c:ext>
            </c:extLst>
          </c:dPt>
          <c:dPt>
            <c:idx val="20"/>
            <c:invertIfNegative val="0"/>
            <c:bubble3D val="0"/>
            <c:spPr>
              <a:solidFill>
                <a:schemeClr val="accent3">
                  <a:lumMod val="40000"/>
                  <a:lumOff val="60000"/>
                  <a:alpha val="70000"/>
                </a:schemeClr>
              </a:solidFill>
              <a:ln>
                <a:noFill/>
              </a:ln>
              <a:effectLst/>
            </c:spPr>
            <c:extLst>
              <c:ext xmlns:c16="http://schemas.microsoft.com/office/drawing/2014/chart" uri="{C3380CC4-5D6E-409C-BE32-E72D297353CC}">
                <c16:uniqueId val="{00000035-9AE5-4AAE-8B40-CE4D21F56415}"/>
              </c:ext>
            </c:extLst>
          </c:dPt>
          <c:dPt>
            <c:idx val="21"/>
            <c:invertIfNegative val="0"/>
            <c:bubble3D val="0"/>
            <c:spPr>
              <a:solidFill>
                <a:schemeClr val="accent5">
                  <a:lumMod val="60000"/>
                  <a:lumOff val="40000"/>
                  <a:alpha val="70000"/>
                </a:schemeClr>
              </a:solidFill>
              <a:ln>
                <a:noFill/>
              </a:ln>
              <a:effectLst/>
            </c:spPr>
            <c:extLst>
              <c:ext xmlns:c16="http://schemas.microsoft.com/office/drawing/2014/chart" uri="{C3380CC4-5D6E-409C-BE32-E72D297353CC}">
                <c16:uniqueId val="{00000047-EB73-425B-B68A-11F738A9C029}"/>
              </c:ext>
            </c:extLst>
          </c:dPt>
          <c:dPt>
            <c:idx val="22"/>
            <c:invertIfNegative val="0"/>
            <c:bubble3D val="0"/>
            <c:spPr>
              <a:solidFill>
                <a:schemeClr val="accent3">
                  <a:lumMod val="40000"/>
                  <a:lumOff val="60000"/>
                  <a:alpha val="70000"/>
                </a:schemeClr>
              </a:solidFill>
              <a:ln>
                <a:noFill/>
              </a:ln>
              <a:effectLst/>
            </c:spPr>
            <c:extLst>
              <c:ext xmlns:c16="http://schemas.microsoft.com/office/drawing/2014/chart" uri="{C3380CC4-5D6E-409C-BE32-E72D297353CC}">
                <c16:uniqueId val="{0000001D-9AE5-4AAE-8B40-CE4D21F56415}"/>
              </c:ext>
            </c:extLst>
          </c:dPt>
          <c:dPt>
            <c:idx val="23"/>
            <c:invertIfNegative val="0"/>
            <c:bubble3D val="0"/>
            <c:spPr>
              <a:solidFill>
                <a:schemeClr val="accent5">
                  <a:lumMod val="60000"/>
                  <a:lumOff val="40000"/>
                  <a:alpha val="70000"/>
                </a:schemeClr>
              </a:solidFill>
              <a:ln>
                <a:noFill/>
              </a:ln>
              <a:effectLst/>
            </c:spPr>
            <c:extLst>
              <c:ext xmlns:c16="http://schemas.microsoft.com/office/drawing/2014/chart" uri="{C3380CC4-5D6E-409C-BE32-E72D297353CC}">
                <c16:uniqueId val="{00000046-EB73-425B-B68A-11F738A9C029}"/>
              </c:ext>
            </c:extLst>
          </c:dPt>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游明朝 Demibold" panose="02020600000000000000" pitchFamily="18" charset="-128"/>
                    <a:ea typeface="游明朝 Demibold" panose="02020600000000000000" pitchFamily="18"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前年度収支計画記載書!$V$30:$AS$31</c:f>
              <c:multiLvlStrCache>
                <c:ptCount val="24"/>
                <c:lvl>
                  <c:pt idx="0">
                    <c:v>計画</c:v>
                  </c:pt>
                  <c:pt idx="1">
                    <c:v>実績</c:v>
                  </c:pt>
                  <c:pt idx="2">
                    <c:v>計画</c:v>
                  </c:pt>
                  <c:pt idx="3">
                    <c:v>実績</c:v>
                  </c:pt>
                  <c:pt idx="4">
                    <c:v>計画</c:v>
                  </c:pt>
                  <c:pt idx="5">
                    <c:v>実績</c:v>
                  </c:pt>
                  <c:pt idx="6">
                    <c:v>計画</c:v>
                  </c:pt>
                  <c:pt idx="7">
                    <c:v>実績</c:v>
                  </c:pt>
                  <c:pt idx="8">
                    <c:v>計画</c:v>
                  </c:pt>
                  <c:pt idx="9">
                    <c:v>実績</c:v>
                  </c:pt>
                  <c:pt idx="10">
                    <c:v>計画</c:v>
                  </c:pt>
                  <c:pt idx="11">
                    <c:v>実績</c:v>
                  </c:pt>
                  <c:pt idx="12">
                    <c:v>計画</c:v>
                  </c:pt>
                  <c:pt idx="13">
                    <c:v>実績</c:v>
                  </c:pt>
                  <c:pt idx="14">
                    <c:v>計画</c:v>
                  </c:pt>
                  <c:pt idx="15">
                    <c:v>実績</c:v>
                  </c:pt>
                  <c:pt idx="16">
                    <c:v>計画</c:v>
                  </c:pt>
                  <c:pt idx="17">
                    <c:v>実績</c:v>
                  </c:pt>
                  <c:pt idx="18">
                    <c:v>計画</c:v>
                  </c:pt>
                  <c:pt idx="19">
                    <c:v>実績</c:v>
                  </c:pt>
                  <c:pt idx="20">
                    <c:v>計画</c:v>
                  </c:pt>
                  <c:pt idx="21">
                    <c:v>実績</c:v>
                  </c:pt>
                  <c:pt idx="22">
                    <c:v>計画</c:v>
                  </c:pt>
                  <c:pt idx="23">
                    <c:v>実績</c:v>
                  </c:pt>
                </c:lvl>
                <c:lvl>
                  <c:pt idx="0">
                    <c:v>2月</c:v>
                  </c:pt>
                  <c:pt idx="2">
                    <c:v>3月</c:v>
                  </c:pt>
                  <c:pt idx="4">
                    <c:v>4月</c:v>
                  </c:pt>
                  <c:pt idx="6">
                    <c:v>5月</c:v>
                  </c:pt>
                  <c:pt idx="8">
                    <c:v>6月</c:v>
                  </c:pt>
                  <c:pt idx="10">
                    <c:v>7月</c:v>
                  </c:pt>
                  <c:pt idx="12">
                    <c:v>8月</c:v>
                  </c:pt>
                  <c:pt idx="14">
                    <c:v>9月</c:v>
                  </c:pt>
                  <c:pt idx="16">
                    <c:v>10月</c:v>
                  </c:pt>
                  <c:pt idx="18">
                    <c:v>11月</c:v>
                  </c:pt>
                  <c:pt idx="20">
                    <c:v>12月</c:v>
                  </c:pt>
                  <c:pt idx="22">
                    <c:v>１月</c:v>
                  </c:pt>
                </c:lvl>
              </c:multiLvlStrCache>
            </c:multiLvlStrRef>
          </c:cat>
          <c:val>
            <c:numRef>
              <c:f>前年度収支計画記載書!$V$32:$AS$32</c:f>
              <c:numCache>
                <c:formatCode>#,##0_);[Red]\(#,##0\)</c:formatCode>
                <c:ptCount val="24"/>
                <c:pt idx="0">
                  <c:v>54.36363636363636</c:v>
                </c:pt>
                <c:pt idx="1">
                  <c:v>77.636363636363626</c:v>
                </c:pt>
                <c:pt idx="2">
                  <c:v>76.181818181818173</c:v>
                </c:pt>
                <c:pt idx="3">
                  <c:v>77.636363636363626</c:v>
                </c:pt>
                <c:pt idx="4">
                  <c:v>108.72727272727272</c:v>
                </c:pt>
                <c:pt idx="5">
                  <c:v>155.27272727272725</c:v>
                </c:pt>
                <c:pt idx="6">
                  <c:v>155.27272727272725</c:v>
                </c:pt>
                <c:pt idx="7">
                  <c:v>155.27272727272725</c:v>
                </c:pt>
                <c:pt idx="8">
                  <c:v>155.27272727272725</c:v>
                </c:pt>
                <c:pt idx="9">
                  <c:v>155.27272727272725</c:v>
                </c:pt>
                <c:pt idx="10">
                  <c:v>198</c:v>
                </c:pt>
                <c:pt idx="11">
                  <c:v>232.90909090909091</c:v>
                </c:pt>
                <c:pt idx="12">
                  <c:v>204.72727272727272</c:v>
                </c:pt>
                <c:pt idx="13">
                  <c:v>232.90909090909091</c:v>
                </c:pt>
                <c:pt idx="14">
                  <c:v>174.72727272727272</c:v>
                </c:pt>
                <c:pt idx="15">
                  <c:v>232.90909090909091</c:v>
                </c:pt>
                <c:pt idx="16">
                  <c:v>266.90909090909088</c:v>
                </c:pt>
                <c:pt idx="17">
                  <c:v>310.5454545454545</c:v>
                </c:pt>
                <c:pt idx="18">
                  <c:v>312</c:v>
                </c:pt>
                <c:pt idx="19">
                  <c:v>310.5454545454545</c:v>
                </c:pt>
                <c:pt idx="20">
                  <c:v>316.18181818181819</c:v>
                </c:pt>
                <c:pt idx="21">
                  <c:v>310.5454545454545</c:v>
                </c:pt>
                <c:pt idx="22">
                  <c:v>333.63636363636368</c:v>
                </c:pt>
                <c:pt idx="23">
                  <c:v>388.36363636363637</c:v>
                </c:pt>
              </c:numCache>
            </c:numRef>
          </c:val>
          <c:extLst>
            <c:ext xmlns:c16="http://schemas.microsoft.com/office/drawing/2014/chart" uri="{C3380CC4-5D6E-409C-BE32-E72D297353CC}">
              <c16:uniqueId val="{00000000-9AE5-4AAE-8B40-CE4D21F56415}"/>
            </c:ext>
          </c:extLst>
        </c:ser>
        <c:ser>
          <c:idx val="1"/>
          <c:order val="1"/>
          <c:tx>
            <c:strRef>
              <c:f>前年度収支計画記載書!$U$33</c:f>
              <c:strCache>
                <c:ptCount val="1"/>
                <c:pt idx="0">
                  <c:v>雇用契約(フルタイム)・片手型</c:v>
                </c:pt>
              </c:strCache>
            </c:strRef>
          </c:tx>
          <c:spPr>
            <a:solidFill>
              <a:schemeClr val="accent5">
                <a:lumMod val="75000"/>
                <a:alpha val="70000"/>
              </a:schemeClr>
            </a:solidFill>
            <a:ln>
              <a:noFill/>
            </a:ln>
            <a:effectLst/>
          </c:spPr>
          <c:invertIfNegative val="0"/>
          <c:dPt>
            <c:idx val="0"/>
            <c:invertIfNegative val="0"/>
            <c:bubble3D val="0"/>
            <c:spPr>
              <a:solidFill>
                <a:schemeClr val="accent3">
                  <a:alpha val="70000"/>
                </a:schemeClr>
              </a:solidFill>
              <a:ln>
                <a:noFill/>
              </a:ln>
              <a:effectLst/>
            </c:spPr>
            <c:extLst>
              <c:ext xmlns:c16="http://schemas.microsoft.com/office/drawing/2014/chart" uri="{C3380CC4-5D6E-409C-BE32-E72D297353CC}">
                <c16:uniqueId val="{00000034-9AE5-4AAE-8B40-CE4D21F56415}"/>
              </c:ext>
            </c:extLst>
          </c:dPt>
          <c:dPt>
            <c:idx val="2"/>
            <c:invertIfNegative val="0"/>
            <c:bubble3D val="0"/>
            <c:spPr>
              <a:solidFill>
                <a:schemeClr val="accent3">
                  <a:alpha val="70000"/>
                </a:schemeClr>
              </a:solidFill>
              <a:ln>
                <a:noFill/>
              </a:ln>
              <a:effectLst/>
            </c:spPr>
            <c:extLst>
              <c:ext xmlns:c16="http://schemas.microsoft.com/office/drawing/2014/chart" uri="{C3380CC4-5D6E-409C-BE32-E72D297353CC}">
                <c16:uniqueId val="{00000033-9AE5-4AAE-8B40-CE4D21F56415}"/>
              </c:ext>
            </c:extLst>
          </c:dPt>
          <c:dPt>
            <c:idx val="4"/>
            <c:invertIfNegative val="0"/>
            <c:bubble3D val="0"/>
            <c:spPr>
              <a:solidFill>
                <a:schemeClr val="accent3">
                  <a:alpha val="70000"/>
                </a:schemeClr>
              </a:solidFill>
              <a:ln>
                <a:noFill/>
              </a:ln>
              <a:effectLst/>
            </c:spPr>
            <c:extLst>
              <c:ext xmlns:c16="http://schemas.microsoft.com/office/drawing/2014/chart" uri="{C3380CC4-5D6E-409C-BE32-E72D297353CC}">
                <c16:uniqueId val="{00000032-9AE5-4AAE-8B40-CE4D21F56415}"/>
              </c:ext>
            </c:extLst>
          </c:dPt>
          <c:dPt>
            <c:idx val="6"/>
            <c:invertIfNegative val="0"/>
            <c:bubble3D val="0"/>
            <c:spPr>
              <a:solidFill>
                <a:schemeClr val="accent3">
                  <a:alpha val="70000"/>
                </a:schemeClr>
              </a:solidFill>
              <a:ln>
                <a:noFill/>
              </a:ln>
              <a:effectLst/>
            </c:spPr>
            <c:extLst>
              <c:ext xmlns:c16="http://schemas.microsoft.com/office/drawing/2014/chart" uri="{C3380CC4-5D6E-409C-BE32-E72D297353CC}">
                <c16:uniqueId val="{00000031-9AE5-4AAE-8B40-CE4D21F56415}"/>
              </c:ext>
            </c:extLst>
          </c:dPt>
          <c:dPt>
            <c:idx val="8"/>
            <c:invertIfNegative val="0"/>
            <c:bubble3D val="0"/>
            <c:spPr>
              <a:solidFill>
                <a:schemeClr val="accent3">
                  <a:alpha val="70000"/>
                </a:schemeClr>
              </a:solidFill>
              <a:ln>
                <a:noFill/>
              </a:ln>
              <a:effectLst/>
            </c:spPr>
            <c:extLst>
              <c:ext xmlns:c16="http://schemas.microsoft.com/office/drawing/2014/chart" uri="{C3380CC4-5D6E-409C-BE32-E72D297353CC}">
                <c16:uniqueId val="{00000030-9AE5-4AAE-8B40-CE4D21F56415}"/>
              </c:ext>
            </c:extLst>
          </c:dPt>
          <c:dPt>
            <c:idx val="10"/>
            <c:invertIfNegative val="0"/>
            <c:bubble3D val="0"/>
            <c:spPr>
              <a:solidFill>
                <a:schemeClr val="accent3">
                  <a:alpha val="70000"/>
                </a:schemeClr>
              </a:solidFill>
              <a:ln>
                <a:noFill/>
              </a:ln>
              <a:effectLst/>
            </c:spPr>
            <c:extLst>
              <c:ext xmlns:c16="http://schemas.microsoft.com/office/drawing/2014/chart" uri="{C3380CC4-5D6E-409C-BE32-E72D297353CC}">
                <c16:uniqueId val="{00000040-9AE5-4AAE-8B40-CE4D21F56415}"/>
              </c:ext>
            </c:extLst>
          </c:dPt>
          <c:dPt>
            <c:idx val="12"/>
            <c:invertIfNegative val="0"/>
            <c:bubble3D val="0"/>
            <c:spPr>
              <a:solidFill>
                <a:schemeClr val="accent3">
                  <a:alpha val="70000"/>
                </a:schemeClr>
              </a:solidFill>
              <a:ln>
                <a:noFill/>
              </a:ln>
              <a:effectLst/>
            </c:spPr>
            <c:extLst>
              <c:ext xmlns:c16="http://schemas.microsoft.com/office/drawing/2014/chart" uri="{C3380CC4-5D6E-409C-BE32-E72D297353CC}">
                <c16:uniqueId val="{0000002F-9AE5-4AAE-8B40-CE4D21F56415}"/>
              </c:ext>
            </c:extLst>
          </c:dPt>
          <c:dPt>
            <c:idx val="14"/>
            <c:invertIfNegative val="0"/>
            <c:bubble3D val="0"/>
            <c:spPr>
              <a:solidFill>
                <a:schemeClr val="accent3">
                  <a:alpha val="70000"/>
                </a:schemeClr>
              </a:solidFill>
              <a:ln>
                <a:noFill/>
              </a:ln>
              <a:effectLst/>
            </c:spPr>
            <c:extLst>
              <c:ext xmlns:c16="http://schemas.microsoft.com/office/drawing/2014/chart" uri="{C3380CC4-5D6E-409C-BE32-E72D297353CC}">
                <c16:uniqueId val="{0000002D-9AE5-4AAE-8B40-CE4D21F56415}"/>
              </c:ext>
            </c:extLst>
          </c:dPt>
          <c:dPt>
            <c:idx val="16"/>
            <c:invertIfNegative val="0"/>
            <c:bubble3D val="0"/>
            <c:spPr>
              <a:solidFill>
                <a:schemeClr val="accent3">
                  <a:alpha val="70000"/>
                </a:schemeClr>
              </a:solidFill>
              <a:ln>
                <a:noFill/>
              </a:ln>
              <a:effectLst/>
            </c:spPr>
            <c:extLst>
              <c:ext xmlns:c16="http://schemas.microsoft.com/office/drawing/2014/chart" uri="{C3380CC4-5D6E-409C-BE32-E72D297353CC}">
                <c16:uniqueId val="{00000052-EB73-425B-B68A-11F738A9C029}"/>
              </c:ext>
            </c:extLst>
          </c:dPt>
          <c:dPt>
            <c:idx val="18"/>
            <c:invertIfNegative val="0"/>
            <c:bubble3D val="0"/>
            <c:spPr>
              <a:solidFill>
                <a:schemeClr val="accent3">
                  <a:alpha val="70000"/>
                </a:schemeClr>
              </a:solidFill>
              <a:ln>
                <a:noFill/>
              </a:ln>
              <a:effectLst/>
            </c:spPr>
            <c:extLst>
              <c:ext xmlns:c16="http://schemas.microsoft.com/office/drawing/2014/chart" uri="{C3380CC4-5D6E-409C-BE32-E72D297353CC}">
                <c16:uniqueId val="{0000002C-9AE5-4AAE-8B40-CE4D21F56415}"/>
              </c:ext>
            </c:extLst>
          </c:dPt>
          <c:dPt>
            <c:idx val="20"/>
            <c:invertIfNegative val="0"/>
            <c:bubble3D val="0"/>
            <c:spPr>
              <a:solidFill>
                <a:schemeClr val="accent3">
                  <a:alpha val="70000"/>
                </a:schemeClr>
              </a:solidFill>
              <a:ln>
                <a:noFill/>
              </a:ln>
              <a:effectLst/>
            </c:spPr>
            <c:extLst>
              <c:ext xmlns:c16="http://schemas.microsoft.com/office/drawing/2014/chart" uri="{C3380CC4-5D6E-409C-BE32-E72D297353CC}">
                <c16:uniqueId val="{0000002B-9AE5-4AAE-8B40-CE4D21F56415}"/>
              </c:ext>
            </c:extLst>
          </c:dPt>
          <c:dPt>
            <c:idx val="22"/>
            <c:invertIfNegative val="0"/>
            <c:bubble3D val="0"/>
            <c:spPr>
              <a:solidFill>
                <a:schemeClr val="accent3">
                  <a:alpha val="70000"/>
                </a:schemeClr>
              </a:solidFill>
              <a:ln>
                <a:noFill/>
              </a:ln>
              <a:effectLst/>
            </c:spPr>
            <c:extLst>
              <c:ext xmlns:c16="http://schemas.microsoft.com/office/drawing/2014/chart" uri="{C3380CC4-5D6E-409C-BE32-E72D297353CC}">
                <c16:uniqueId val="{0000001E-9AE5-4AAE-8B40-CE4D21F56415}"/>
              </c:ext>
            </c:extLst>
          </c:dPt>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游明朝 Demibold" panose="02020600000000000000" pitchFamily="18" charset="-128"/>
                    <a:ea typeface="游明朝 Demibold" panose="02020600000000000000" pitchFamily="18"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前年度収支計画記載書!$V$30:$AS$31</c:f>
              <c:multiLvlStrCache>
                <c:ptCount val="24"/>
                <c:lvl>
                  <c:pt idx="0">
                    <c:v>計画</c:v>
                  </c:pt>
                  <c:pt idx="1">
                    <c:v>実績</c:v>
                  </c:pt>
                  <c:pt idx="2">
                    <c:v>計画</c:v>
                  </c:pt>
                  <c:pt idx="3">
                    <c:v>実績</c:v>
                  </c:pt>
                  <c:pt idx="4">
                    <c:v>計画</c:v>
                  </c:pt>
                  <c:pt idx="5">
                    <c:v>実績</c:v>
                  </c:pt>
                  <c:pt idx="6">
                    <c:v>計画</c:v>
                  </c:pt>
                  <c:pt idx="7">
                    <c:v>実績</c:v>
                  </c:pt>
                  <c:pt idx="8">
                    <c:v>計画</c:v>
                  </c:pt>
                  <c:pt idx="9">
                    <c:v>実績</c:v>
                  </c:pt>
                  <c:pt idx="10">
                    <c:v>計画</c:v>
                  </c:pt>
                  <c:pt idx="11">
                    <c:v>実績</c:v>
                  </c:pt>
                  <c:pt idx="12">
                    <c:v>計画</c:v>
                  </c:pt>
                  <c:pt idx="13">
                    <c:v>実績</c:v>
                  </c:pt>
                  <c:pt idx="14">
                    <c:v>計画</c:v>
                  </c:pt>
                  <c:pt idx="15">
                    <c:v>実績</c:v>
                  </c:pt>
                  <c:pt idx="16">
                    <c:v>計画</c:v>
                  </c:pt>
                  <c:pt idx="17">
                    <c:v>実績</c:v>
                  </c:pt>
                  <c:pt idx="18">
                    <c:v>計画</c:v>
                  </c:pt>
                  <c:pt idx="19">
                    <c:v>実績</c:v>
                  </c:pt>
                  <c:pt idx="20">
                    <c:v>計画</c:v>
                  </c:pt>
                  <c:pt idx="21">
                    <c:v>実績</c:v>
                  </c:pt>
                  <c:pt idx="22">
                    <c:v>計画</c:v>
                  </c:pt>
                  <c:pt idx="23">
                    <c:v>実績</c:v>
                  </c:pt>
                </c:lvl>
                <c:lvl>
                  <c:pt idx="0">
                    <c:v>2月</c:v>
                  </c:pt>
                  <c:pt idx="2">
                    <c:v>3月</c:v>
                  </c:pt>
                  <c:pt idx="4">
                    <c:v>4月</c:v>
                  </c:pt>
                  <c:pt idx="6">
                    <c:v>5月</c:v>
                  </c:pt>
                  <c:pt idx="8">
                    <c:v>6月</c:v>
                  </c:pt>
                  <c:pt idx="10">
                    <c:v>7月</c:v>
                  </c:pt>
                  <c:pt idx="12">
                    <c:v>8月</c:v>
                  </c:pt>
                  <c:pt idx="14">
                    <c:v>9月</c:v>
                  </c:pt>
                  <c:pt idx="16">
                    <c:v>10月</c:v>
                  </c:pt>
                  <c:pt idx="18">
                    <c:v>11月</c:v>
                  </c:pt>
                  <c:pt idx="20">
                    <c:v>12月</c:v>
                  </c:pt>
                  <c:pt idx="22">
                    <c:v>１月</c:v>
                  </c:pt>
                </c:lvl>
              </c:multiLvlStrCache>
            </c:multiLvlStrRef>
          </c:cat>
          <c:val>
            <c:numRef>
              <c:f>前年度収支計画記載書!$V$33:$AS$33</c:f>
              <c:numCache>
                <c:formatCode>#,##0_);[Red]\(#,##0\)</c:formatCode>
                <c:ptCount val="24"/>
                <c:pt idx="0">
                  <c:v>48.545454545454547</c:v>
                </c:pt>
                <c:pt idx="1">
                  <c:v>48.545454545454547</c:v>
                </c:pt>
                <c:pt idx="2">
                  <c:v>97.090909090909093</c:v>
                </c:pt>
                <c:pt idx="3">
                  <c:v>97.090909090909093</c:v>
                </c:pt>
                <c:pt idx="4">
                  <c:v>97.090909090909093</c:v>
                </c:pt>
                <c:pt idx="5">
                  <c:v>97.090909090909093</c:v>
                </c:pt>
                <c:pt idx="6">
                  <c:v>97.090909090909093</c:v>
                </c:pt>
                <c:pt idx="7">
                  <c:v>97.090909090909093</c:v>
                </c:pt>
                <c:pt idx="8">
                  <c:v>145.63636363636363</c:v>
                </c:pt>
                <c:pt idx="9">
                  <c:v>145.63636363636363</c:v>
                </c:pt>
                <c:pt idx="10">
                  <c:v>145.63636363636363</c:v>
                </c:pt>
                <c:pt idx="11">
                  <c:v>145.63636363636363</c:v>
                </c:pt>
                <c:pt idx="12">
                  <c:v>145.63636363636363</c:v>
                </c:pt>
                <c:pt idx="13">
                  <c:v>145.63636363636363</c:v>
                </c:pt>
                <c:pt idx="14">
                  <c:v>194.18181818181819</c:v>
                </c:pt>
                <c:pt idx="15">
                  <c:v>194.18181818181819</c:v>
                </c:pt>
                <c:pt idx="16">
                  <c:v>166.90909090909091</c:v>
                </c:pt>
                <c:pt idx="17">
                  <c:v>194.18181818181819</c:v>
                </c:pt>
                <c:pt idx="18">
                  <c:v>155.09090909090907</c:v>
                </c:pt>
                <c:pt idx="19">
                  <c:v>194.18181818181819</c:v>
                </c:pt>
                <c:pt idx="20">
                  <c:v>194.72727272727275</c:v>
                </c:pt>
                <c:pt idx="21">
                  <c:v>242.72727272727275</c:v>
                </c:pt>
                <c:pt idx="22">
                  <c:v>194.72727272727275</c:v>
                </c:pt>
                <c:pt idx="23">
                  <c:v>242.72727272727275</c:v>
                </c:pt>
              </c:numCache>
            </c:numRef>
          </c:val>
          <c:extLst>
            <c:ext xmlns:c16="http://schemas.microsoft.com/office/drawing/2014/chart" uri="{C3380CC4-5D6E-409C-BE32-E72D297353CC}">
              <c16:uniqueId val="{00000001-9AE5-4AAE-8B40-CE4D21F56415}"/>
            </c:ext>
          </c:extLst>
        </c:ser>
        <c:ser>
          <c:idx val="2"/>
          <c:order val="2"/>
          <c:tx>
            <c:strRef>
              <c:f>前年度収支計画記載書!$U$34</c:f>
              <c:strCache>
                <c:ptCount val="1"/>
                <c:pt idx="0">
                  <c:v>雇用契約(フルタイム)以外</c:v>
                </c:pt>
              </c:strCache>
            </c:strRef>
          </c:tx>
          <c:spPr>
            <a:solidFill>
              <a:schemeClr val="accent2">
                <a:lumMod val="75000"/>
                <a:alpha val="70000"/>
              </a:schemeClr>
            </a:solidFill>
            <a:ln>
              <a:noFill/>
            </a:ln>
            <a:effectLst/>
          </c:spPr>
          <c:invertIfNegative val="0"/>
          <c:dPt>
            <c:idx val="0"/>
            <c:invertIfNegative val="0"/>
            <c:bubble3D val="0"/>
            <c:spPr>
              <a:solidFill>
                <a:srgbClr val="3B3838">
                  <a:alpha val="70000"/>
                </a:srgbClr>
              </a:solidFill>
              <a:ln>
                <a:noFill/>
              </a:ln>
              <a:effectLst/>
            </c:spPr>
            <c:extLst>
              <c:ext xmlns:c16="http://schemas.microsoft.com/office/drawing/2014/chart" uri="{C3380CC4-5D6E-409C-BE32-E72D297353CC}">
                <c16:uniqueId val="{0000002A-9AE5-4AAE-8B40-CE4D21F56415}"/>
              </c:ext>
            </c:extLst>
          </c:dPt>
          <c:dPt>
            <c:idx val="2"/>
            <c:invertIfNegative val="0"/>
            <c:bubble3D val="0"/>
            <c:spPr>
              <a:solidFill>
                <a:srgbClr val="3B3838">
                  <a:alpha val="70000"/>
                </a:srgbClr>
              </a:solidFill>
              <a:ln>
                <a:noFill/>
              </a:ln>
              <a:effectLst/>
            </c:spPr>
            <c:extLst>
              <c:ext xmlns:c16="http://schemas.microsoft.com/office/drawing/2014/chart" uri="{C3380CC4-5D6E-409C-BE32-E72D297353CC}">
                <c16:uniqueId val="{00000029-9AE5-4AAE-8B40-CE4D21F56415}"/>
              </c:ext>
            </c:extLst>
          </c:dPt>
          <c:dPt>
            <c:idx val="4"/>
            <c:invertIfNegative val="0"/>
            <c:bubble3D val="0"/>
            <c:spPr>
              <a:solidFill>
                <a:srgbClr val="3B3838">
                  <a:alpha val="70000"/>
                </a:srgbClr>
              </a:solidFill>
              <a:ln>
                <a:noFill/>
              </a:ln>
              <a:effectLst/>
            </c:spPr>
            <c:extLst>
              <c:ext xmlns:c16="http://schemas.microsoft.com/office/drawing/2014/chart" uri="{C3380CC4-5D6E-409C-BE32-E72D297353CC}">
                <c16:uniqueId val="{00000028-9AE5-4AAE-8B40-CE4D21F56415}"/>
              </c:ext>
            </c:extLst>
          </c:dPt>
          <c:dPt>
            <c:idx val="6"/>
            <c:invertIfNegative val="0"/>
            <c:bubble3D val="0"/>
            <c:spPr>
              <a:solidFill>
                <a:srgbClr val="3B3838">
                  <a:alpha val="70000"/>
                </a:srgbClr>
              </a:solidFill>
              <a:ln>
                <a:noFill/>
              </a:ln>
              <a:effectLst/>
            </c:spPr>
            <c:extLst>
              <c:ext xmlns:c16="http://schemas.microsoft.com/office/drawing/2014/chart" uri="{C3380CC4-5D6E-409C-BE32-E72D297353CC}">
                <c16:uniqueId val="{00000027-9AE5-4AAE-8B40-CE4D21F56415}"/>
              </c:ext>
            </c:extLst>
          </c:dPt>
          <c:dPt>
            <c:idx val="8"/>
            <c:invertIfNegative val="0"/>
            <c:bubble3D val="0"/>
            <c:spPr>
              <a:solidFill>
                <a:srgbClr val="3B3838">
                  <a:alpha val="70000"/>
                </a:srgbClr>
              </a:solidFill>
              <a:ln>
                <a:noFill/>
              </a:ln>
              <a:effectLst/>
            </c:spPr>
            <c:extLst>
              <c:ext xmlns:c16="http://schemas.microsoft.com/office/drawing/2014/chart" uri="{C3380CC4-5D6E-409C-BE32-E72D297353CC}">
                <c16:uniqueId val="{00000026-9AE5-4AAE-8B40-CE4D21F56415}"/>
              </c:ext>
            </c:extLst>
          </c:dPt>
          <c:dPt>
            <c:idx val="10"/>
            <c:invertIfNegative val="0"/>
            <c:bubble3D val="0"/>
            <c:spPr>
              <a:solidFill>
                <a:srgbClr val="3B3838">
                  <a:alpha val="70000"/>
                </a:srgbClr>
              </a:solidFill>
              <a:ln>
                <a:noFill/>
              </a:ln>
              <a:effectLst/>
            </c:spPr>
            <c:extLst>
              <c:ext xmlns:c16="http://schemas.microsoft.com/office/drawing/2014/chart" uri="{C3380CC4-5D6E-409C-BE32-E72D297353CC}">
                <c16:uniqueId val="{00000025-9AE5-4AAE-8B40-CE4D21F56415}"/>
              </c:ext>
            </c:extLst>
          </c:dPt>
          <c:dPt>
            <c:idx val="12"/>
            <c:invertIfNegative val="0"/>
            <c:bubble3D val="0"/>
            <c:spPr>
              <a:solidFill>
                <a:srgbClr val="3B3838">
                  <a:alpha val="70000"/>
                </a:srgbClr>
              </a:solidFill>
              <a:ln>
                <a:noFill/>
              </a:ln>
              <a:effectLst/>
            </c:spPr>
            <c:extLst>
              <c:ext xmlns:c16="http://schemas.microsoft.com/office/drawing/2014/chart" uri="{C3380CC4-5D6E-409C-BE32-E72D297353CC}">
                <c16:uniqueId val="{00000024-9AE5-4AAE-8B40-CE4D21F56415}"/>
              </c:ext>
            </c:extLst>
          </c:dPt>
          <c:dPt>
            <c:idx val="14"/>
            <c:invertIfNegative val="0"/>
            <c:bubble3D val="0"/>
            <c:spPr>
              <a:solidFill>
                <a:srgbClr val="3B3838">
                  <a:alpha val="70000"/>
                </a:srgbClr>
              </a:solidFill>
              <a:ln>
                <a:noFill/>
              </a:ln>
              <a:effectLst/>
            </c:spPr>
            <c:extLst>
              <c:ext xmlns:c16="http://schemas.microsoft.com/office/drawing/2014/chart" uri="{C3380CC4-5D6E-409C-BE32-E72D297353CC}">
                <c16:uniqueId val="{00000023-9AE5-4AAE-8B40-CE4D21F56415}"/>
              </c:ext>
            </c:extLst>
          </c:dPt>
          <c:dPt>
            <c:idx val="16"/>
            <c:invertIfNegative val="0"/>
            <c:bubble3D val="0"/>
            <c:spPr>
              <a:solidFill>
                <a:srgbClr val="3B3838">
                  <a:alpha val="70000"/>
                </a:srgbClr>
              </a:solidFill>
              <a:ln>
                <a:noFill/>
              </a:ln>
              <a:effectLst/>
            </c:spPr>
            <c:extLst>
              <c:ext xmlns:c16="http://schemas.microsoft.com/office/drawing/2014/chart" uri="{C3380CC4-5D6E-409C-BE32-E72D297353CC}">
                <c16:uniqueId val="{00000022-9AE5-4AAE-8B40-CE4D21F56415}"/>
              </c:ext>
            </c:extLst>
          </c:dPt>
          <c:dPt>
            <c:idx val="18"/>
            <c:invertIfNegative val="0"/>
            <c:bubble3D val="0"/>
            <c:spPr>
              <a:solidFill>
                <a:srgbClr val="3B3838">
                  <a:alpha val="70000"/>
                </a:srgbClr>
              </a:solidFill>
              <a:ln>
                <a:noFill/>
              </a:ln>
              <a:effectLst/>
            </c:spPr>
            <c:extLst>
              <c:ext xmlns:c16="http://schemas.microsoft.com/office/drawing/2014/chart" uri="{C3380CC4-5D6E-409C-BE32-E72D297353CC}">
                <c16:uniqueId val="{00000021-9AE5-4AAE-8B40-CE4D21F56415}"/>
              </c:ext>
            </c:extLst>
          </c:dPt>
          <c:dPt>
            <c:idx val="20"/>
            <c:invertIfNegative val="0"/>
            <c:bubble3D val="0"/>
            <c:spPr>
              <a:solidFill>
                <a:srgbClr val="3B3838">
                  <a:alpha val="70000"/>
                </a:srgbClr>
              </a:solidFill>
              <a:ln>
                <a:noFill/>
              </a:ln>
              <a:effectLst/>
            </c:spPr>
            <c:extLst>
              <c:ext xmlns:c16="http://schemas.microsoft.com/office/drawing/2014/chart" uri="{C3380CC4-5D6E-409C-BE32-E72D297353CC}">
                <c16:uniqueId val="{00000020-9AE5-4AAE-8B40-CE4D21F56415}"/>
              </c:ext>
            </c:extLst>
          </c:dPt>
          <c:dPt>
            <c:idx val="22"/>
            <c:invertIfNegative val="0"/>
            <c:bubble3D val="0"/>
            <c:spPr>
              <a:solidFill>
                <a:srgbClr val="3B3838">
                  <a:alpha val="70000"/>
                </a:srgbClr>
              </a:solidFill>
              <a:ln>
                <a:noFill/>
              </a:ln>
              <a:effectLst/>
            </c:spPr>
            <c:extLst>
              <c:ext xmlns:c16="http://schemas.microsoft.com/office/drawing/2014/chart" uri="{C3380CC4-5D6E-409C-BE32-E72D297353CC}">
                <c16:uniqueId val="{0000001F-9AE5-4AAE-8B40-CE4D21F56415}"/>
              </c:ext>
            </c:extLst>
          </c:dPt>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游明朝 Demibold" panose="02020600000000000000" pitchFamily="18" charset="-128"/>
                    <a:ea typeface="游明朝 Demibold" panose="02020600000000000000" pitchFamily="18"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前年度収支計画記載書!$V$30:$AS$31</c:f>
              <c:multiLvlStrCache>
                <c:ptCount val="24"/>
                <c:lvl>
                  <c:pt idx="0">
                    <c:v>計画</c:v>
                  </c:pt>
                  <c:pt idx="1">
                    <c:v>実績</c:v>
                  </c:pt>
                  <c:pt idx="2">
                    <c:v>計画</c:v>
                  </c:pt>
                  <c:pt idx="3">
                    <c:v>実績</c:v>
                  </c:pt>
                  <c:pt idx="4">
                    <c:v>計画</c:v>
                  </c:pt>
                  <c:pt idx="5">
                    <c:v>実績</c:v>
                  </c:pt>
                  <c:pt idx="6">
                    <c:v>計画</c:v>
                  </c:pt>
                  <c:pt idx="7">
                    <c:v>実績</c:v>
                  </c:pt>
                  <c:pt idx="8">
                    <c:v>計画</c:v>
                  </c:pt>
                  <c:pt idx="9">
                    <c:v>実績</c:v>
                  </c:pt>
                  <c:pt idx="10">
                    <c:v>計画</c:v>
                  </c:pt>
                  <c:pt idx="11">
                    <c:v>実績</c:v>
                  </c:pt>
                  <c:pt idx="12">
                    <c:v>計画</c:v>
                  </c:pt>
                  <c:pt idx="13">
                    <c:v>実績</c:v>
                  </c:pt>
                  <c:pt idx="14">
                    <c:v>計画</c:v>
                  </c:pt>
                  <c:pt idx="15">
                    <c:v>実績</c:v>
                  </c:pt>
                  <c:pt idx="16">
                    <c:v>計画</c:v>
                  </c:pt>
                  <c:pt idx="17">
                    <c:v>実績</c:v>
                  </c:pt>
                  <c:pt idx="18">
                    <c:v>計画</c:v>
                  </c:pt>
                  <c:pt idx="19">
                    <c:v>実績</c:v>
                  </c:pt>
                  <c:pt idx="20">
                    <c:v>計画</c:v>
                  </c:pt>
                  <c:pt idx="21">
                    <c:v>実績</c:v>
                  </c:pt>
                  <c:pt idx="22">
                    <c:v>計画</c:v>
                  </c:pt>
                  <c:pt idx="23">
                    <c:v>実績</c:v>
                  </c:pt>
                </c:lvl>
                <c:lvl>
                  <c:pt idx="0">
                    <c:v>2月</c:v>
                  </c:pt>
                  <c:pt idx="2">
                    <c:v>3月</c:v>
                  </c:pt>
                  <c:pt idx="4">
                    <c:v>4月</c:v>
                  </c:pt>
                  <c:pt idx="6">
                    <c:v>5月</c:v>
                  </c:pt>
                  <c:pt idx="8">
                    <c:v>6月</c:v>
                  </c:pt>
                  <c:pt idx="10">
                    <c:v>7月</c:v>
                  </c:pt>
                  <c:pt idx="12">
                    <c:v>8月</c:v>
                  </c:pt>
                  <c:pt idx="14">
                    <c:v>9月</c:v>
                  </c:pt>
                  <c:pt idx="16">
                    <c:v>10月</c:v>
                  </c:pt>
                  <c:pt idx="18">
                    <c:v>11月</c:v>
                  </c:pt>
                  <c:pt idx="20">
                    <c:v>12月</c:v>
                  </c:pt>
                  <c:pt idx="22">
                    <c:v>１月</c:v>
                  </c:pt>
                </c:lvl>
              </c:multiLvlStrCache>
            </c:multiLvlStrRef>
          </c:cat>
          <c:val>
            <c:numRef>
              <c:f>前年度収支計画記載書!$V$34:$AS$34</c:f>
              <c:numCache>
                <c:formatCode>#,##0_);[Red]\(#,##0\)</c:formatCode>
                <c:ptCount val="24"/>
                <c:pt idx="0">
                  <c:v>66</c:v>
                </c:pt>
                <c:pt idx="1">
                  <c:v>66</c:v>
                </c:pt>
                <c:pt idx="2">
                  <c:v>66</c:v>
                </c:pt>
                <c:pt idx="3">
                  <c:v>66</c:v>
                </c:pt>
                <c:pt idx="4">
                  <c:v>66</c:v>
                </c:pt>
                <c:pt idx="5">
                  <c:v>66</c:v>
                </c:pt>
                <c:pt idx="6">
                  <c:v>98.909090909090907</c:v>
                </c:pt>
                <c:pt idx="7">
                  <c:v>98.909090909090907</c:v>
                </c:pt>
                <c:pt idx="8">
                  <c:v>98.909090909090907</c:v>
                </c:pt>
                <c:pt idx="9">
                  <c:v>98.909090909090907</c:v>
                </c:pt>
                <c:pt idx="10">
                  <c:v>98.909090909090907</c:v>
                </c:pt>
                <c:pt idx="11">
                  <c:v>98.909090909090907</c:v>
                </c:pt>
                <c:pt idx="12">
                  <c:v>132</c:v>
                </c:pt>
                <c:pt idx="13">
                  <c:v>132</c:v>
                </c:pt>
                <c:pt idx="14">
                  <c:v>132</c:v>
                </c:pt>
                <c:pt idx="15">
                  <c:v>132</c:v>
                </c:pt>
                <c:pt idx="16">
                  <c:v>132</c:v>
                </c:pt>
                <c:pt idx="17">
                  <c:v>132</c:v>
                </c:pt>
                <c:pt idx="18">
                  <c:v>216</c:v>
                </c:pt>
                <c:pt idx="19">
                  <c:v>165.09090909090909</c:v>
                </c:pt>
                <c:pt idx="20">
                  <c:v>182.54545454545456</c:v>
                </c:pt>
                <c:pt idx="21">
                  <c:v>165.09090909090909</c:v>
                </c:pt>
                <c:pt idx="22">
                  <c:v>204.36363636363637</c:v>
                </c:pt>
                <c:pt idx="23">
                  <c:v>165.09090909090909</c:v>
                </c:pt>
              </c:numCache>
            </c:numRef>
          </c:val>
          <c:extLst>
            <c:ext xmlns:c16="http://schemas.microsoft.com/office/drawing/2014/chart" uri="{C3380CC4-5D6E-409C-BE32-E72D297353CC}">
              <c16:uniqueId val="{00000002-9AE5-4AAE-8B40-CE4D21F56415}"/>
            </c:ext>
          </c:extLst>
        </c:ser>
        <c:ser>
          <c:idx val="4"/>
          <c:order val="4"/>
          <c:tx>
            <c:strRef>
              <c:f>前年度収支計画記載書!$U$36</c:f>
              <c:strCache>
                <c:ptCount val="1"/>
                <c:pt idx="0">
                  <c:v>ダミー</c:v>
                </c:pt>
              </c:strCache>
            </c:strRef>
          </c:tx>
          <c:spPr>
            <a:solidFill>
              <a:schemeClr val="accent5"/>
            </a:solidFill>
            <a:ln>
              <a:noFill/>
            </a:ln>
            <a:effectLst/>
          </c:spPr>
          <c:invertIfNegative val="0"/>
          <c:dLbls>
            <c:dLbl>
              <c:idx val="0"/>
              <c:tx>
                <c:rich>
                  <a:bodyPr/>
                  <a:lstStyle/>
                  <a:p>
                    <a:fld id="{E9D19511-D72F-453C-9AD3-37B93A2D54C6}" type="CELLRANGE">
                      <a:rPr lang="en-US" altLang="ja-JP"/>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3-9AE5-4AAE-8B40-CE4D21F56415}"/>
                </c:ext>
              </c:extLst>
            </c:dLbl>
            <c:dLbl>
              <c:idx val="1"/>
              <c:tx>
                <c:rich>
                  <a:bodyPr/>
                  <a:lstStyle/>
                  <a:p>
                    <a:fld id="{BAF1F52B-C088-4929-88FE-0BC4C18575AE}" type="CELLRANGE">
                      <a:rPr lang="en-US" altLang="ja-JP"/>
                      <a:pPr/>
                      <a:t>[CELLRANGE]</a:t>
                    </a:fld>
                    <a:r>
                      <a:rPr lang="en-US" baseline="0"/>
                      <a:t>, </a:t>
                    </a:r>
                    <a:fld id="{9B995499-16CD-43B8-9555-60DFDF4415CC}" type="VALUE">
                      <a:rPr lang="en-US" altLang="ja-JP" baseline="0"/>
                      <a:pPr/>
                      <a:t>[値]</a:t>
                    </a:fld>
                    <a:endParaRPr lang="en-US" baseline="0"/>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4-9AE5-4AAE-8B40-CE4D21F56415}"/>
                </c:ext>
              </c:extLst>
            </c:dLbl>
            <c:dLbl>
              <c:idx val="2"/>
              <c:tx>
                <c:rich>
                  <a:bodyPr/>
                  <a:lstStyle/>
                  <a:p>
                    <a:fld id="{75477B46-4BD4-4E58-82D3-C956C96E3A04}" type="CELLRANGE">
                      <a:rPr lang="en-US" altLang="ja-JP"/>
                      <a:pPr/>
                      <a:t>[CELLRANGE]</a:t>
                    </a:fld>
                    <a:r>
                      <a:rPr lang="en-US" baseline="0"/>
                      <a:t>, </a:t>
                    </a:r>
                    <a:fld id="{D8233310-FC22-4FC9-97FC-A3BB2645004A}" type="VALUE">
                      <a:rPr lang="en-US" altLang="ja-JP" baseline="0"/>
                      <a:pPr/>
                      <a:t>[値]</a:t>
                    </a:fld>
                    <a:endParaRPr lang="en-US" baseline="0"/>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5-9AE5-4AAE-8B40-CE4D21F56415}"/>
                </c:ext>
              </c:extLst>
            </c:dLbl>
            <c:dLbl>
              <c:idx val="3"/>
              <c:tx>
                <c:rich>
                  <a:bodyPr/>
                  <a:lstStyle/>
                  <a:p>
                    <a:fld id="{DABA8E27-70F7-4588-B8F9-50DD91CC7D56}" type="CELLRANGE">
                      <a:rPr lang="en-US" altLang="ja-JP"/>
                      <a:pPr/>
                      <a:t>[CELLRANGE]</a:t>
                    </a:fld>
                    <a:r>
                      <a:rPr lang="en-US" baseline="0"/>
                      <a:t>, </a:t>
                    </a:r>
                    <a:fld id="{4D3E0431-7031-4F8C-A961-6D206CDE6141}" type="VALUE">
                      <a:rPr lang="en-US" altLang="ja-JP" baseline="0"/>
                      <a:pPr/>
                      <a:t>[値]</a:t>
                    </a:fld>
                    <a:endParaRPr lang="en-US" baseline="0"/>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6-9AE5-4AAE-8B40-CE4D21F56415}"/>
                </c:ext>
              </c:extLst>
            </c:dLbl>
            <c:dLbl>
              <c:idx val="4"/>
              <c:tx>
                <c:rich>
                  <a:bodyPr/>
                  <a:lstStyle/>
                  <a:p>
                    <a:fld id="{981F19E8-4921-4156-8AB5-F2220BF4DE47}" type="CELLRANGE">
                      <a:rPr lang="en-US" altLang="ja-JP"/>
                      <a:pPr/>
                      <a:t>[CELLRANGE]</a:t>
                    </a:fld>
                    <a:r>
                      <a:rPr lang="en-US" baseline="0"/>
                      <a:t>, </a:t>
                    </a:r>
                    <a:fld id="{AFE64570-B8A2-4938-AC5C-3107EFA30FC8}" type="VALUE">
                      <a:rPr lang="en-US" altLang="ja-JP" baseline="0"/>
                      <a:pPr/>
                      <a:t>[値]</a:t>
                    </a:fld>
                    <a:endParaRPr lang="en-US" baseline="0"/>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7-9AE5-4AAE-8B40-CE4D21F56415}"/>
                </c:ext>
              </c:extLst>
            </c:dLbl>
            <c:dLbl>
              <c:idx val="5"/>
              <c:tx>
                <c:rich>
                  <a:bodyPr/>
                  <a:lstStyle/>
                  <a:p>
                    <a:fld id="{BC3FD020-DDAD-4ADC-994C-480886C168D9}" type="CELLRANGE">
                      <a:rPr lang="en-US" altLang="ja-JP"/>
                      <a:pPr/>
                      <a:t>[CELLRANGE]</a:t>
                    </a:fld>
                    <a:r>
                      <a:rPr lang="en-US" baseline="0"/>
                      <a:t>, </a:t>
                    </a:r>
                    <a:fld id="{12F00D06-EC70-4478-BA48-00A0DDC7AE70}" type="VALUE">
                      <a:rPr lang="en-US" altLang="ja-JP" baseline="0"/>
                      <a:pPr/>
                      <a:t>[値]</a:t>
                    </a:fld>
                    <a:endParaRPr lang="en-US" baseline="0"/>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8-9AE5-4AAE-8B40-CE4D21F56415}"/>
                </c:ext>
              </c:extLst>
            </c:dLbl>
            <c:dLbl>
              <c:idx val="6"/>
              <c:tx>
                <c:rich>
                  <a:bodyPr/>
                  <a:lstStyle/>
                  <a:p>
                    <a:fld id="{012DC731-2AB2-408E-9B8F-1D5E97D106EE}" type="CELLRANGE">
                      <a:rPr lang="en-US" altLang="ja-JP"/>
                      <a:pPr/>
                      <a:t>[CELLRANGE]</a:t>
                    </a:fld>
                    <a:r>
                      <a:rPr lang="en-US" baseline="0"/>
                      <a:t>, </a:t>
                    </a:r>
                    <a:fld id="{48F66022-E5D0-4E95-A594-5DAA372EE55E}" type="VALUE">
                      <a:rPr lang="en-US" altLang="ja-JP" baseline="0"/>
                      <a:pPr/>
                      <a:t>[値]</a:t>
                    </a:fld>
                    <a:endParaRPr lang="en-US" baseline="0"/>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9-9AE5-4AAE-8B40-CE4D21F56415}"/>
                </c:ext>
              </c:extLst>
            </c:dLbl>
            <c:dLbl>
              <c:idx val="7"/>
              <c:tx>
                <c:rich>
                  <a:bodyPr/>
                  <a:lstStyle/>
                  <a:p>
                    <a:fld id="{A4692D8D-8A9F-4C27-BDC7-FD9AEE8A5677}" type="CELLRANGE">
                      <a:rPr lang="en-US" altLang="ja-JP"/>
                      <a:pPr/>
                      <a:t>[CELLRANGE]</a:t>
                    </a:fld>
                    <a:r>
                      <a:rPr lang="en-US" baseline="0"/>
                      <a:t>, </a:t>
                    </a:r>
                    <a:fld id="{6F60DA73-BAEA-4CBD-B340-5D08764481DE}" type="VALUE">
                      <a:rPr lang="en-US" altLang="ja-JP" baseline="0"/>
                      <a:pPr/>
                      <a:t>[値]</a:t>
                    </a:fld>
                    <a:endParaRPr lang="en-US" baseline="0"/>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A-9AE5-4AAE-8B40-CE4D21F56415}"/>
                </c:ext>
              </c:extLst>
            </c:dLbl>
            <c:dLbl>
              <c:idx val="8"/>
              <c:tx>
                <c:rich>
                  <a:bodyPr/>
                  <a:lstStyle/>
                  <a:p>
                    <a:fld id="{2F844AD8-FB54-46FD-9B4D-776CCCF9198F}" type="CELLRANGE">
                      <a:rPr lang="en-US" altLang="ja-JP"/>
                      <a:pPr/>
                      <a:t>[CELLRANGE]</a:t>
                    </a:fld>
                    <a:r>
                      <a:rPr lang="en-US" baseline="0"/>
                      <a:t>, </a:t>
                    </a:r>
                    <a:fld id="{C32CE3A1-8C59-4966-8A70-F952960181F5}" type="VALUE">
                      <a:rPr lang="en-US" altLang="ja-JP" baseline="0"/>
                      <a:pPr/>
                      <a:t>[値]</a:t>
                    </a:fld>
                    <a:endParaRPr lang="en-US" baseline="0"/>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B-9AE5-4AAE-8B40-CE4D21F56415}"/>
                </c:ext>
              </c:extLst>
            </c:dLbl>
            <c:dLbl>
              <c:idx val="9"/>
              <c:tx>
                <c:rich>
                  <a:bodyPr/>
                  <a:lstStyle/>
                  <a:p>
                    <a:fld id="{F6D98970-8B5A-40B6-ACD0-85AF978730EB}" type="CELLRANGE">
                      <a:rPr lang="en-US" altLang="ja-JP"/>
                      <a:pPr/>
                      <a:t>[CELLRANGE]</a:t>
                    </a:fld>
                    <a:r>
                      <a:rPr lang="en-US" baseline="0"/>
                      <a:t>, </a:t>
                    </a:r>
                    <a:fld id="{898718BD-2269-4D4E-B29C-595F9A65A155}" type="VALUE">
                      <a:rPr lang="en-US" altLang="ja-JP" baseline="0"/>
                      <a:pPr/>
                      <a:t>[値]</a:t>
                    </a:fld>
                    <a:endParaRPr lang="en-US" baseline="0"/>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C-9AE5-4AAE-8B40-CE4D21F56415}"/>
                </c:ext>
              </c:extLst>
            </c:dLbl>
            <c:dLbl>
              <c:idx val="10"/>
              <c:tx>
                <c:rich>
                  <a:bodyPr/>
                  <a:lstStyle/>
                  <a:p>
                    <a:fld id="{5F3E1666-CE56-4546-A097-994194B59574}" type="CELLRANGE">
                      <a:rPr lang="en-US" altLang="ja-JP"/>
                      <a:pPr/>
                      <a:t>[CELLRANGE]</a:t>
                    </a:fld>
                    <a:r>
                      <a:rPr lang="en-US" baseline="0"/>
                      <a:t>, </a:t>
                    </a:r>
                    <a:fld id="{25768E6E-7243-463F-929D-999657F3479F}" type="VALUE">
                      <a:rPr lang="en-US" altLang="ja-JP" baseline="0"/>
                      <a:pPr/>
                      <a:t>[値]</a:t>
                    </a:fld>
                    <a:endParaRPr lang="en-US" baseline="0"/>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D-9AE5-4AAE-8B40-CE4D21F56415}"/>
                </c:ext>
              </c:extLst>
            </c:dLbl>
            <c:dLbl>
              <c:idx val="11"/>
              <c:tx>
                <c:rich>
                  <a:bodyPr/>
                  <a:lstStyle/>
                  <a:p>
                    <a:fld id="{485B752E-61E3-4649-BFD7-302DDCD022B6}" type="CELLRANGE">
                      <a:rPr lang="en-US" altLang="ja-JP"/>
                      <a:pPr/>
                      <a:t>[CELLRANGE]</a:t>
                    </a:fld>
                    <a:r>
                      <a:rPr lang="en-US" baseline="0"/>
                      <a:t>, </a:t>
                    </a:r>
                    <a:fld id="{7142F7AD-6142-4901-B6DE-890D27F55E3D}" type="VALUE">
                      <a:rPr lang="en-US" altLang="ja-JP" baseline="0"/>
                      <a:pPr/>
                      <a:t>[値]</a:t>
                    </a:fld>
                    <a:endParaRPr lang="en-US" baseline="0"/>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E-9AE5-4AAE-8B40-CE4D21F56415}"/>
                </c:ext>
              </c:extLst>
            </c:dLbl>
            <c:dLbl>
              <c:idx val="12"/>
              <c:tx>
                <c:rich>
                  <a:bodyPr/>
                  <a:lstStyle/>
                  <a:p>
                    <a:fld id="{C6E3CE0B-42C3-4107-B302-673E6671E31F}" type="CELLRANGE">
                      <a:rPr lang="en-US" altLang="ja-JP"/>
                      <a:pPr/>
                      <a:t>[CELLRANGE]</a:t>
                    </a:fld>
                    <a:r>
                      <a:rPr lang="en-US" baseline="0"/>
                      <a:t>, </a:t>
                    </a:r>
                    <a:fld id="{47343165-35BD-4BDC-90BF-562FED0DB0A8}" type="VALUE">
                      <a:rPr lang="en-US" altLang="ja-JP" baseline="0"/>
                      <a:pPr/>
                      <a:t>[値]</a:t>
                    </a:fld>
                    <a:endParaRPr lang="en-US" baseline="0"/>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F-9AE5-4AAE-8B40-CE4D21F56415}"/>
                </c:ext>
              </c:extLst>
            </c:dLbl>
            <c:dLbl>
              <c:idx val="13"/>
              <c:tx>
                <c:rich>
                  <a:bodyPr/>
                  <a:lstStyle/>
                  <a:p>
                    <a:fld id="{026D2A66-9461-4CE9-98E1-92A71764FA43}" type="CELLRANGE">
                      <a:rPr lang="en-US" altLang="ja-JP"/>
                      <a:pPr/>
                      <a:t>[CELLRANGE]</a:t>
                    </a:fld>
                    <a:r>
                      <a:rPr lang="en-US" baseline="0"/>
                      <a:t>, </a:t>
                    </a:r>
                    <a:fld id="{8FC9D7CF-B290-4B2D-96DA-D283FD99EA71}" type="VALUE">
                      <a:rPr lang="en-US" altLang="ja-JP" baseline="0"/>
                      <a:pPr/>
                      <a:t>[値]</a:t>
                    </a:fld>
                    <a:endParaRPr lang="en-US" baseline="0"/>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0-9AE5-4AAE-8B40-CE4D21F56415}"/>
                </c:ext>
              </c:extLst>
            </c:dLbl>
            <c:dLbl>
              <c:idx val="14"/>
              <c:tx>
                <c:rich>
                  <a:bodyPr/>
                  <a:lstStyle/>
                  <a:p>
                    <a:fld id="{8F63A23C-8B7C-4265-82EB-CF870CCBFB3F}" type="CELLRANGE">
                      <a:rPr lang="en-US" altLang="ja-JP"/>
                      <a:pPr/>
                      <a:t>[CELLRANGE]</a:t>
                    </a:fld>
                    <a:r>
                      <a:rPr lang="en-US" baseline="0"/>
                      <a:t>, </a:t>
                    </a:r>
                    <a:fld id="{9A8E7C2F-6AB0-4CE6-A8DF-2A14F2ADD639}" type="VALUE">
                      <a:rPr lang="en-US" altLang="ja-JP" baseline="0"/>
                      <a:pPr/>
                      <a:t>[値]</a:t>
                    </a:fld>
                    <a:endParaRPr lang="en-US" baseline="0"/>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1-9AE5-4AAE-8B40-CE4D21F56415}"/>
                </c:ext>
              </c:extLst>
            </c:dLbl>
            <c:dLbl>
              <c:idx val="15"/>
              <c:tx>
                <c:rich>
                  <a:bodyPr/>
                  <a:lstStyle/>
                  <a:p>
                    <a:fld id="{FD76D9A8-23CD-4A84-BFCE-A5CB59B2FC74}" type="CELLRANGE">
                      <a:rPr lang="en-US" altLang="ja-JP"/>
                      <a:pPr/>
                      <a:t>[CELLRANGE]</a:t>
                    </a:fld>
                    <a:r>
                      <a:rPr lang="en-US" baseline="0"/>
                      <a:t>, </a:t>
                    </a:r>
                    <a:fld id="{86B961EF-47E9-44B9-9BEC-0CCDF88F7655}" type="VALUE">
                      <a:rPr lang="en-US" altLang="ja-JP" baseline="0"/>
                      <a:pPr/>
                      <a:t>[値]</a:t>
                    </a:fld>
                    <a:endParaRPr lang="en-US" baseline="0"/>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2-9AE5-4AAE-8B40-CE4D21F56415}"/>
                </c:ext>
              </c:extLst>
            </c:dLbl>
            <c:dLbl>
              <c:idx val="16"/>
              <c:tx>
                <c:rich>
                  <a:bodyPr/>
                  <a:lstStyle/>
                  <a:p>
                    <a:fld id="{3C177232-D7D7-4D4E-9948-1351D24F31ED}" type="CELLRANGE">
                      <a:rPr lang="en-US" altLang="ja-JP"/>
                      <a:pPr/>
                      <a:t>[CELLRANGE]</a:t>
                    </a:fld>
                    <a:r>
                      <a:rPr lang="en-US" baseline="0"/>
                      <a:t>, </a:t>
                    </a:r>
                    <a:fld id="{5FC82C13-EDB5-4CE3-8FD6-E3FFABC0B118}" type="VALUE">
                      <a:rPr lang="en-US" altLang="ja-JP" baseline="0"/>
                      <a:pPr/>
                      <a:t>[値]</a:t>
                    </a:fld>
                    <a:endParaRPr lang="en-US" baseline="0"/>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3-9AE5-4AAE-8B40-CE4D21F56415}"/>
                </c:ext>
              </c:extLst>
            </c:dLbl>
            <c:dLbl>
              <c:idx val="17"/>
              <c:tx>
                <c:rich>
                  <a:bodyPr/>
                  <a:lstStyle/>
                  <a:p>
                    <a:fld id="{BDF79AAA-0064-4FBB-9874-E6736E183CAD}" type="CELLRANGE">
                      <a:rPr lang="en-US" altLang="ja-JP"/>
                      <a:pPr/>
                      <a:t>[CELLRANGE]</a:t>
                    </a:fld>
                    <a:r>
                      <a:rPr lang="en-US" baseline="0"/>
                      <a:t>, </a:t>
                    </a:r>
                    <a:fld id="{A7D3A2AE-8ADC-494A-B3F6-6DB59DE177A2}" type="VALUE">
                      <a:rPr lang="en-US" altLang="ja-JP" baseline="0"/>
                      <a:pPr/>
                      <a:t>[値]</a:t>
                    </a:fld>
                    <a:endParaRPr lang="en-US" baseline="0"/>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4-9AE5-4AAE-8B40-CE4D21F56415}"/>
                </c:ext>
              </c:extLst>
            </c:dLbl>
            <c:dLbl>
              <c:idx val="18"/>
              <c:tx>
                <c:rich>
                  <a:bodyPr/>
                  <a:lstStyle/>
                  <a:p>
                    <a:fld id="{E169461E-D6CA-42AA-B330-0493BD39EE02}" type="CELLRANGE">
                      <a:rPr lang="en-US" altLang="ja-JP"/>
                      <a:pPr/>
                      <a:t>[CELLRANGE]</a:t>
                    </a:fld>
                    <a:r>
                      <a:rPr lang="en-US" baseline="0"/>
                      <a:t>, </a:t>
                    </a:r>
                    <a:fld id="{95273CAA-A8C1-4CFD-9BB9-66A774F5656E}" type="VALUE">
                      <a:rPr lang="en-US" altLang="ja-JP" baseline="0"/>
                      <a:pPr/>
                      <a:t>[値]</a:t>
                    </a:fld>
                    <a:endParaRPr lang="en-US" baseline="0"/>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5-9AE5-4AAE-8B40-CE4D21F56415}"/>
                </c:ext>
              </c:extLst>
            </c:dLbl>
            <c:dLbl>
              <c:idx val="19"/>
              <c:tx>
                <c:rich>
                  <a:bodyPr/>
                  <a:lstStyle/>
                  <a:p>
                    <a:fld id="{11AC3322-F2FD-458B-8718-DE27FB928F6E}" type="CELLRANGE">
                      <a:rPr lang="en-US" altLang="ja-JP"/>
                      <a:pPr/>
                      <a:t>[CELLRANGE]</a:t>
                    </a:fld>
                    <a:r>
                      <a:rPr lang="en-US" baseline="0"/>
                      <a:t>, </a:t>
                    </a:r>
                    <a:fld id="{FAEC33CD-D323-4565-9484-FADEEF82B157}" type="VALUE">
                      <a:rPr lang="en-US" altLang="ja-JP" baseline="0"/>
                      <a:pPr/>
                      <a:t>[値]</a:t>
                    </a:fld>
                    <a:endParaRPr lang="en-US" baseline="0"/>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6-9AE5-4AAE-8B40-CE4D21F56415}"/>
                </c:ext>
              </c:extLst>
            </c:dLbl>
            <c:dLbl>
              <c:idx val="20"/>
              <c:tx>
                <c:rich>
                  <a:bodyPr/>
                  <a:lstStyle/>
                  <a:p>
                    <a:fld id="{FB1A045E-5703-4AE5-A60C-0BF3847388FF}" type="CELLRANGE">
                      <a:rPr lang="en-US" altLang="ja-JP"/>
                      <a:pPr/>
                      <a:t>[CELLRANGE]</a:t>
                    </a:fld>
                    <a:r>
                      <a:rPr lang="en-US" baseline="0"/>
                      <a:t>, </a:t>
                    </a:r>
                    <a:fld id="{F6B710F6-4FD2-4544-B201-B9732DC0F560}" type="VALUE">
                      <a:rPr lang="en-US" altLang="ja-JP" baseline="0"/>
                      <a:pPr/>
                      <a:t>[値]</a:t>
                    </a:fld>
                    <a:endParaRPr lang="en-US" baseline="0"/>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7-9AE5-4AAE-8B40-CE4D21F56415}"/>
                </c:ext>
              </c:extLst>
            </c:dLbl>
            <c:dLbl>
              <c:idx val="21"/>
              <c:tx>
                <c:rich>
                  <a:bodyPr/>
                  <a:lstStyle/>
                  <a:p>
                    <a:fld id="{17630FA7-4CC0-4F35-90E3-160E6C9B52FB}" type="CELLRANGE">
                      <a:rPr lang="en-US" altLang="ja-JP"/>
                      <a:pPr/>
                      <a:t>[CELLRANGE]</a:t>
                    </a:fld>
                    <a:r>
                      <a:rPr lang="en-US" baseline="0"/>
                      <a:t>, </a:t>
                    </a:r>
                    <a:fld id="{F32242CD-4193-4A79-B332-C03824312A2D}" type="VALUE">
                      <a:rPr lang="en-US" altLang="ja-JP" baseline="0"/>
                      <a:pPr/>
                      <a:t>[値]</a:t>
                    </a:fld>
                    <a:endParaRPr lang="en-US" baseline="0"/>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8-9AE5-4AAE-8B40-CE4D21F56415}"/>
                </c:ext>
              </c:extLst>
            </c:dLbl>
            <c:dLbl>
              <c:idx val="22"/>
              <c:tx>
                <c:rich>
                  <a:bodyPr/>
                  <a:lstStyle/>
                  <a:p>
                    <a:fld id="{DC53F95C-51DB-4C0B-858E-7C35173D0F88}" type="CELLRANGE">
                      <a:rPr lang="en-US" altLang="ja-JP"/>
                      <a:pPr/>
                      <a:t>[CELLRANGE]</a:t>
                    </a:fld>
                    <a:r>
                      <a:rPr lang="en-US" baseline="0"/>
                      <a:t>, </a:t>
                    </a:r>
                    <a:fld id="{66AE8929-F991-4FE1-8594-18B13446011A}" type="VALUE">
                      <a:rPr lang="en-US" altLang="ja-JP" baseline="0"/>
                      <a:pPr/>
                      <a:t>[値]</a:t>
                    </a:fld>
                    <a:endParaRPr lang="en-US" baseline="0"/>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9-9AE5-4AAE-8B40-CE4D21F56415}"/>
                </c:ext>
              </c:extLst>
            </c:dLbl>
            <c:dLbl>
              <c:idx val="23"/>
              <c:tx>
                <c:rich>
                  <a:bodyPr/>
                  <a:lstStyle/>
                  <a:p>
                    <a:fld id="{0937D197-A2D8-4820-8D7E-97CCB530362C}" type="CELLRANGE">
                      <a:rPr lang="en-US" altLang="ja-JP"/>
                      <a:pPr/>
                      <a:t>[CELLRANGE]</a:t>
                    </a:fld>
                    <a:r>
                      <a:rPr lang="en-US" baseline="0"/>
                      <a:t>, </a:t>
                    </a:r>
                    <a:fld id="{ACF02B28-4A12-420B-A910-180289332CCF}" type="VALUE">
                      <a:rPr lang="en-US" altLang="ja-JP" baseline="0"/>
                      <a:pPr/>
                      <a:t>[値]</a:t>
                    </a:fld>
                    <a:endParaRPr lang="en-US" baseline="0"/>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A-9AE5-4AAE-8B40-CE4D21F56415}"/>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游明朝 Demibold" panose="02020600000000000000" pitchFamily="18" charset="-128"/>
                    <a:ea typeface="游明朝 Demibold" panose="02020600000000000000" pitchFamily="18"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multiLvlStrRef>
              <c:f>前年度収支計画記載書!$V$30:$AS$31</c:f>
              <c:multiLvlStrCache>
                <c:ptCount val="24"/>
                <c:lvl>
                  <c:pt idx="0">
                    <c:v>計画</c:v>
                  </c:pt>
                  <c:pt idx="1">
                    <c:v>実績</c:v>
                  </c:pt>
                  <c:pt idx="2">
                    <c:v>計画</c:v>
                  </c:pt>
                  <c:pt idx="3">
                    <c:v>実績</c:v>
                  </c:pt>
                  <c:pt idx="4">
                    <c:v>計画</c:v>
                  </c:pt>
                  <c:pt idx="5">
                    <c:v>実績</c:v>
                  </c:pt>
                  <c:pt idx="6">
                    <c:v>計画</c:v>
                  </c:pt>
                  <c:pt idx="7">
                    <c:v>実績</c:v>
                  </c:pt>
                  <c:pt idx="8">
                    <c:v>計画</c:v>
                  </c:pt>
                  <c:pt idx="9">
                    <c:v>実績</c:v>
                  </c:pt>
                  <c:pt idx="10">
                    <c:v>計画</c:v>
                  </c:pt>
                  <c:pt idx="11">
                    <c:v>実績</c:v>
                  </c:pt>
                  <c:pt idx="12">
                    <c:v>計画</c:v>
                  </c:pt>
                  <c:pt idx="13">
                    <c:v>実績</c:v>
                  </c:pt>
                  <c:pt idx="14">
                    <c:v>計画</c:v>
                  </c:pt>
                  <c:pt idx="15">
                    <c:v>実績</c:v>
                  </c:pt>
                  <c:pt idx="16">
                    <c:v>計画</c:v>
                  </c:pt>
                  <c:pt idx="17">
                    <c:v>実績</c:v>
                  </c:pt>
                  <c:pt idx="18">
                    <c:v>計画</c:v>
                  </c:pt>
                  <c:pt idx="19">
                    <c:v>実績</c:v>
                  </c:pt>
                  <c:pt idx="20">
                    <c:v>計画</c:v>
                  </c:pt>
                  <c:pt idx="21">
                    <c:v>実績</c:v>
                  </c:pt>
                  <c:pt idx="22">
                    <c:v>計画</c:v>
                  </c:pt>
                  <c:pt idx="23">
                    <c:v>実績</c:v>
                  </c:pt>
                </c:lvl>
                <c:lvl>
                  <c:pt idx="0">
                    <c:v>2月</c:v>
                  </c:pt>
                  <c:pt idx="2">
                    <c:v>3月</c:v>
                  </c:pt>
                  <c:pt idx="4">
                    <c:v>4月</c:v>
                  </c:pt>
                  <c:pt idx="6">
                    <c:v>5月</c:v>
                  </c:pt>
                  <c:pt idx="8">
                    <c:v>6月</c:v>
                  </c:pt>
                  <c:pt idx="10">
                    <c:v>7月</c:v>
                  </c:pt>
                  <c:pt idx="12">
                    <c:v>8月</c:v>
                  </c:pt>
                  <c:pt idx="14">
                    <c:v>9月</c:v>
                  </c:pt>
                  <c:pt idx="16">
                    <c:v>10月</c:v>
                  </c:pt>
                  <c:pt idx="18">
                    <c:v>11月</c:v>
                  </c:pt>
                  <c:pt idx="20">
                    <c:v>12月</c:v>
                  </c:pt>
                  <c:pt idx="22">
                    <c:v>１月</c:v>
                  </c:pt>
                </c:lvl>
              </c:multiLvlStrCache>
            </c:multiLvlStrRef>
          </c:cat>
          <c:val>
            <c:numRef>
              <c:f>前年度収支計画記載書!$V$36:$AS$36</c:f>
              <c:numCache>
                <c:formatCode>General</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extLst>
            <c:ext xmlns:c15="http://schemas.microsoft.com/office/drawing/2012/chart" uri="{02D57815-91ED-43cb-92C2-25804820EDAC}">
              <c15:datalabelsRange>
                <c15:f>前年度収支計画記載書!$V$35:$AS$35</c15:f>
                <c15:dlblRangeCache>
                  <c:ptCount val="24"/>
                  <c:pt idx="0">
                    <c:v>120</c:v>
                  </c:pt>
                  <c:pt idx="1">
                    <c:v>15</c:v>
                  </c:pt>
                  <c:pt idx="2">
                    <c:v>142</c:v>
                  </c:pt>
                  <c:pt idx="3">
                    <c:v>144</c:v>
                  </c:pt>
                  <c:pt idx="4">
                    <c:v>175</c:v>
                  </c:pt>
                  <c:pt idx="5">
                    <c:v>221</c:v>
                  </c:pt>
                  <c:pt idx="6">
                    <c:v>254</c:v>
                  </c:pt>
                  <c:pt idx="7">
                    <c:v>254</c:v>
                  </c:pt>
                  <c:pt idx="8">
                    <c:v>254</c:v>
                  </c:pt>
                  <c:pt idx="9">
                    <c:v>254</c:v>
                  </c:pt>
                  <c:pt idx="10">
                    <c:v>297</c:v>
                  </c:pt>
                  <c:pt idx="11">
                    <c:v>332</c:v>
                  </c:pt>
                  <c:pt idx="12">
                    <c:v>337</c:v>
                  </c:pt>
                  <c:pt idx="13">
                    <c:v>365</c:v>
                  </c:pt>
                  <c:pt idx="14">
                    <c:v>307</c:v>
                  </c:pt>
                  <c:pt idx="15">
                    <c:v>365</c:v>
                  </c:pt>
                  <c:pt idx="16">
                    <c:v>399</c:v>
                  </c:pt>
                  <c:pt idx="17">
                    <c:v>443</c:v>
                  </c:pt>
                  <c:pt idx="18">
                    <c:v>528</c:v>
                  </c:pt>
                  <c:pt idx="19">
                    <c:v>476</c:v>
                  </c:pt>
                  <c:pt idx="20">
                    <c:v>499</c:v>
                  </c:pt>
                  <c:pt idx="21">
                    <c:v>476</c:v>
                  </c:pt>
                  <c:pt idx="22">
                    <c:v>538</c:v>
                  </c:pt>
                  <c:pt idx="23">
                    <c:v>553</c:v>
                  </c:pt>
                </c15:dlblRangeCache>
              </c15:datalabelsRange>
            </c:ext>
            <c:ext xmlns:c16="http://schemas.microsoft.com/office/drawing/2014/chart" uri="{C3380CC4-5D6E-409C-BE32-E72D297353CC}">
              <c16:uniqueId val="{0000001B-9AE5-4AAE-8B40-CE4D21F56415}"/>
            </c:ext>
          </c:extLst>
        </c:ser>
        <c:dLbls>
          <c:dLblPos val="ctr"/>
          <c:showLegendKey val="0"/>
          <c:showVal val="1"/>
          <c:showCatName val="0"/>
          <c:showSerName val="0"/>
          <c:showPercent val="0"/>
          <c:showBubbleSize val="0"/>
        </c:dLbls>
        <c:gapWidth val="50"/>
        <c:overlap val="100"/>
        <c:axId val="987539640"/>
        <c:axId val="987542264"/>
        <c:extLst>
          <c:ext xmlns:c15="http://schemas.microsoft.com/office/drawing/2012/chart" uri="{02D57815-91ED-43cb-92C2-25804820EDAC}">
            <c15:filteredBarSeries>
              <c15:ser>
                <c:idx val="3"/>
                <c:order val="3"/>
                <c:tx>
                  <c:strRef>
                    <c:extLst>
                      <c:ext uri="{02D57815-91ED-43cb-92C2-25804820EDAC}">
                        <c15:formulaRef>
                          <c15:sqref>前年度収支計画記載書!$U$35</c15:sqref>
                        </c15:formulaRef>
                      </c:ext>
                    </c:extLst>
                    <c:strCache>
                      <c:ptCount val="1"/>
                      <c:pt idx="0">
                        <c:v>合計</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游明朝 Demibold" panose="02020600000000000000" pitchFamily="18" charset="-128"/>
                          <a:ea typeface="游明朝 Demibold" panose="02020600000000000000" pitchFamily="18" charset="-128"/>
                          <a:cs typeface="+mn-cs"/>
                        </a:defRPr>
                      </a:pPr>
                      <a:endParaRPr lang="ja-JP"/>
                    </a:p>
                  </c:txPr>
                  <c:dLblPos val="ct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extLst>
                      <c:ext uri="{02D57815-91ED-43cb-92C2-25804820EDAC}">
                        <c15:formulaRef>
                          <c15:sqref>前年度収支計画記載書!$V$30:$AS$31</c15:sqref>
                        </c15:formulaRef>
                      </c:ext>
                    </c:extLst>
                    <c:multiLvlStrCache>
                      <c:ptCount val="24"/>
                      <c:lvl>
                        <c:pt idx="0">
                          <c:v>計画</c:v>
                        </c:pt>
                        <c:pt idx="1">
                          <c:v>実績</c:v>
                        </c:pt>
                        <c:pt idx="2">
                          <c:v>計画</c:v>
                        </c:pt>
                        <c:pt idx="3">
                          <c:v>実績</c:v>
                        </c:pt>
                        <c:pt idx="4">
                          <c:v>計画</c:v>
                        </c:pt>
                        <c:pt idx="5">
                          <c:v>実績</c:v>
                        </c:pt>
                        <c:pt idx="6">
                          <c:v>計画</c:v>
                        </c:pt>
                        <c:pt idx="7">
                          <c:v>実績</c:v>
                        </c:pt>
                        <c:pt idx="8">
                          <c:v>計画</c:v>
                        </c:pt>
                        <c:pt idx="9">
                          <c:v>実績</c:v>
                        </c:pt>
                        <c:pt idx="10">
                          <c:v>計画</c:v>
                        </c:pt>
                        <c:pt idx="11">
                          <c:v>実績</c:v>
                        </c:pt>
                        <c:pt idx="12">
                          <c:v>計画</c:v>
                        </c:pt>
                        <c:pt idx="13">
                          <c:v>実績</c:v>
                        </c:pt>
                        <c:pt idx="14">
                          <c:v>計画</c:v>
                        </c:pt>
                        <c:pt idx="15">
                          <c:v>実績</c:v>
                        </c:pt>
                        <c:pt idx="16">
                          <c:v>計画</c:v>
                        </c:pt>
                        <c:pt idx="17">
                          <c:v>実績</c:v>
                        </c:pt>
                        <c:pt idx="18">
                          <c:v>計画</c:v>
                        </c:pt>
                        <c:pt idx="19">
                          <c:v>実績</c:v>
                        </c:pt>
                        <c:pt idx="20">
                          <c:v>計画</c:v>
                        </c:pt>
                        <c:pt idx="21">
                          <c:v>実績</c:v>
                        </c:pt>
                        <c:pt idx="22">
                          <c:v>計画</c:v>
                        </c:pt>
                        <c:pt idx="23">
                          <c:v>実績</c:v>
                        </c:pt>
                      </c:lvl>
                      <c:lvl>
                        <c:pt idx="0">
                          <c:v>2月</c:v>
                        </c:pt>
                        <c:pt idx="2">
                          <c:v>3月</c:v>
                        </c:pt>
                        <c:pt idx="4">
                          <c:v>4月</c:v>
                        </c:pt>
                        <c:pt idx="6">
                          <c:v>5月</c:v>
                        </c:pt>
                        <c:pt idx="8">
                          <c:v>6月</c:v>
                        </c:pt>
                        <c:pt idx="10">
                          <c:v>7月</c:v>
                        </c:pt>
                        <c:pt idx="12">
                          <c:v>8月</c:v>
                        </c:pt>
                        <c:pt idx="14">
                          <c:v>9月</c:v>
                        </c:pt>
                        <c:pt idx="16">
                          <c:v>10月</c:v>
                        </c:pt>
                        <c:pt idx="18">
                          <c:v>11月</c:v>
                        </c:pt>
                        <c:pt idx="20">
                          <c:v>12月</c:v>
                        </c:pt>
                        <c:pt idx="22">
                          <c:v>１月</c:v>
                        </c:pt>
                      </c:lvl>
                    </c:multiLvlStrCache>
                  </c:multiLvlStrRef>
                </c:cat>
                <c:val>
                  <c:numRef>
                    <c:extLst>
                      <c:ext uri="{02D57815-91ED-43cb-92C2-25804820EDAC}">
                        <c15:formulaRef>
                          <c15:sqref>前年度収支計画記載書!$V$35:$AS$35</c15:sqref>
                        </c15:formulaRef>
                      </c:ext>
                    </c:extLst>
                    <c:numCache>
                      <c:formatCode>#,##0_);[Red]\(#,##0\)</c:formatCode>
                      <c:ptCount val="24"/>
                      <c:pt idx="0">
                        <c:v>120.36363636363636</c:v>
                      </c:pt>
                      <c:pt idx="1">
                        <c:v>14.545454545454545</c:v>
                      </c:pt>
                      <c:pt idx="2">
                        <c:v>142.18181818181819</c:v>
                      </c:pt>
                      <c:pt idx="3">
                        <c:v>143.63636363636363</c:v>
                      </c:pt>
                      <c:pt idx="4">
                        <c:v>174.72727272727272</c:v>
                      </c:pt>
                      <c:pt idx="5">
                        <c:v>221.27272727272725</c:v>
                      </c:pt>
                      <c:pt idx="6">
                        <c:v>254.18181818181816</c:v>
                      </c:pt>
                      <c:pt idx="7">
                        <c:v>254.18181818181816</c:v>
                      </c:pt>
                      <c:pt idx="8">
                        <c:v>254.18181818181816</c:v>
                      </c:pt>
                      <c:pt idx="9">
                        <c:v>254.18181818181816</c:v>
                      </c:pt>
                      <c:pt idx="10">
                        <c:v>296.90909090909088</c:v>
                      </c:pt>
                      <c:pt idx="11">
                        <c:v>331.81818181818181</c:v>
                      </c:pt>
                      <c:pt idx="12">
                        <c:v>336.72727272727275</c:v>
                      </c:pt>
                      <c:pt idx="13">
                        <c:v>364.90909090909088</c:v>
                      </c:pt>
                      <c:pt idx="14">
                        <c:v>306.72727272727275</c:v>
                      </c:pt>
                      <c:pt idx="15">
                        <c:v>364.90909090909088</c:v>
                      </c:pt>
                      <c:pt idx="16">
                        <c:v>398.90909090909088</c:v>
                      </c:pt>
                      <c:pt idx="17">
                        <c:v>442.5454545454545</c:v>
                      </c:pt>
                      <c:pt idx="18">
                        <c:v>528</c:v>
                      </c:pt>
                      <c:pt idx="19">
                        <c:v>475.63636363636363</c:v>
                      </c:pt>
                      <c:pt idx="20">
                        <c:v>498.72727272727275</c:v>
                      </c:pt>
                      <c:pt idx="21">
                        <c:v>475.63636363636363</c:v>
                      </c:pt>
                      <c:pt idx="22">
                        <c:v>538</c:v>
                      </c:pt>
                      <c:pt idx="23">
                        <c:v>553.4545454545455</c:v>
                      </c:pt>
                    </c:numCache>
                  </c:numRef>
                </c:val>
                <c:extLst>
                  <c:ext xmlns:c16="http://schemas.microsoft.com/office/drawing/2014/chart" uri="{C3380CC4-5D6E-409C-BE32-E72D297353CC}">
                    <c16:uniqueId val="{0000001C-9AE5-4AAE-8B40-CE4D21F56415}"/>
                  </c:ext>
                </c:extLst>
              </c15:ser>
            </c15:filteredBarSeries>
          </c:ext>
        </c:extLst>
      </c:barChart>
      <c:catAx>
        <c:axId val="987539640"/>
        <c:scaling>
          <c:orientation val="minMax"/>
        </c:scaling>
        <c:delete val="0"/>
        <c:axPos val="b"/>
        <c:majorGridlines>
          <c:spPr>
            <a:ln w="317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317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游明朝 Demibold" panose="02020600000000000000" pitchFamily="18" charset="-128"/>
                <a:ea typeface="游明朝 Demibold" panose="02020600000000000000" pitchFamily="18" charset="-128"/>
                <a:cs typeface="+mn-cs"/>
              </a:defRPr>
            </a:pPr>
            <a:endParaRPr lang="ja-JP"/>
          </a:p>
        </c:txPr>
        <c:crossAx val="987542264"/>
        <c:crosses val="autoZero"/>
        <c:auto val="1"/>
        <c:lblAlgn val="ctr"/>
        <c:lblOffset val="100"/>
        <c:noMultiLvlLbl val="0"/>
      </c:catAx>
      <c:valAx>
        <c:axId val="987542264"/>
        <c:scaling>
          <c:orientation val="minMax"/>
        </c:scaling>
        <c:delete val="0"/>
        <c:axPos val="l"/>
        <c:majorGridlines>
          <c:spPr>
            <a:ln w="3175" cap="flat" cmpd="sng" algn="ctr">
              <a:solidFill>
                <a:schemeClr val="tx1">
                  <a:lumMod val="15000"/>
                  <a:lumOff val="85000"/>
                </a:schemeClr>
              </a:solidFill>
              <a:round/>
            </a:ln>
            <a:effectLst/>
          </c:spPr>
        </c:majorGridlines>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solidFill>
                <a:latin typeface="游明朝 Demibold" panose="02020600000000000000" pitchFamily="18" charset="-128"/>
                <a:ea typeface="游明朝 Demibold" panose="02020600000000000000" pitchFamily="18" charset="-128"/>
                <a:cs typeface="+mn-cs"/>
              </a:defRPr>
            </a:pPr>
            <a:endParaRPr lang="ja-JP"/>
          </a:p>
        </c:txPr>
        <c:crossAx val="987539640"/>
        <c:crosses val="autoZero"/>
        <c:crossBetween val="between"/>
      </c:valAx>
      <c:spPr>
        <a:noFill/>
        <a:ln>
          <a:noFill/>
        </a:ln>
        <a:effectLst/>
      </c:spPr>
    </c:plotArea>
    <c:plotVisOnly val="1"/>
    <c:dispBlanksAs val="span"/>
    <c:showDLblsOverMax val="0"/>
  </c:chart>
  <c:spPr>
    <a:solidFill>
      <a:schemeClr val="bg1"/>
    </a:solidFill>
    <a:ln w="25400" cap="flat" cmpd="sng" algn="ctr">
      <a:solidFill>
        <a:schemeClr val="tx1"/>
      </a:solidFill>
      <a:round/>
    </a:ln>
    <a:effectLst/>
  </c:spPr>
  <c:txPr>
    <a:bodyPr/>
    <a:lstStyle/>
    <a:p>
      <a:pPr>
        <a:defRPr sz="1200">
          <a:solidFill>
            <a:schemeClr val="tx1"/>
          </a:solidFill>
          <a:latin typeface="游明朝 Demibold" panose="02020600000000000000" pitchFamily="18" charset="-128"/>
          <a:ea typeface="游明朝 Demibold" panose="02020600000000000000" pitchFamily="18" charset="-128"/>
        </a:defRPr>
      </a:pPr>
      <a:endParaRPr lang="ja-JP"/>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4468112269889414E-2"/>
          <c:y val="5.1638143660070523E-2"/>
          <c:w val="0.90055770070160179"/>
          <c:h val="0.83119946634445951"/>
        </c:manualLayout>
      </c:layout>
      <c:barChart>
        <c:barDir val="col"/>
        <c:grouping val="stacked"/>
        <c:varyColors val="0"/>
        <c:ser>
          <c:idx val="0"/>
          <c:order val="0"/>
          <c:tx>
            <c:strRef>
              <c:f>前年度収支計画記載書!$U$25</c:f>
              <c:strCache>
                <c:ptCount val="1"/>
                <c:pt idx="0">
                  <c:v>雇用契約(フルタイム)・両手型</c:v>
                </c:pt>
              </c:strCache>
            </c:strRef>
          </c:tx>
          <c:spPr>
            <a:solidFill>
              <a:schemeClr val="accent5">
                <a:lumMod val="75000"/>
                <a:alpha val="70000"/>
              </a:schemeClr>
            </a:solidFill>
            <a:ln>
              <a:noFill/>
            </a:ln>
            <a:effectLst/>
          </c:spPr>
          <c:invertIfNegative val="0"/>
          <c:dPt>
            <c:idx val="0"/>
            <c:invertIfNegative val="0"/>
            <c:bubble3D val="0"/>
            <c:spPr>
              <a:solidFill>
                <a:schemeClr val="accent3">
                  <a:lumMod val="40000"/>
                  <a:lumOff val="60000"/>
                  <a:alpha val="70000"/>
                </a:schemeClr>
              </a:solidFill>
              <a:ln>
                <a:noFill/>
              </a:ln>
              <a:effectLst/>
            </c:spPr>
            <c:extLst>
              <c:ext xmlns:c16="http://schemas.microsoft.com/office/drawing/2014/chart" uri="{C3380CC4-5D6E-409C-BE32-E72D297353CC}">
                <c16:uniqueId val="{00000001-A430-455E-814F-FF2B0B96AB11}"/>
              </c:ext>
            </c:extLst>
          </c:dPt>
          <c:dPt>
            <c:idx val="1"/>
            <c:invertIfNegative val="0"/>
            <c:bubble3D val="0"/>
            <c:spPr>
              <a:solidFill>
                <a:schemeClr val="accent5">
                  <a:lumMod val="60000"/>
                  <a:lumOff val="40000"/>
                  <a:alpha val="70000"/>
                </a:schemeClr>
              </a:solidFill>
              <a:ln>
                <a:noFill/>
              </a:ln>
              <a:effectLst/>
            </c:spPr>
            <c:extLst>
              <c:ext xmlns:c16="http://schemas.microsoft.com/office/drawing/2014/chart" uri="{C3380CC4-5D6E-409C-BE32-E72D297353CC}">
                <c16:uniqueId val="{00000003-A430-455E-814F-FF2B0B96AB11}"/>
              </c:ext>
            </c:extLst>
          </c:dPt>
          <c:dPt>
            <c:idx val="2"/>
            <c:invertIfNegative val="0"/>
            <c:bubble3D val="0"/>
            <c:spPr>
              <a:solidFill>
                <a:schemeClr val="accent3">
                  <a:lumMod val="40000"/>
                  <a:lumOff val="60000"/>
                  <a:alpha val="70000"/>
                </a:schemeClr>
              </a:solidFill>
              <a:ln>
                <a:noFill/>
              </a:ln>
              <a:effectLst/>
            </c:spPr>
            <c:extLst>
              <c:ext xmlns:c16="http://schemas.microsoft.com/office/drawing/2014/chart" uri="{C3380CC4-5D6E-409C-BE32-E72D297353CC}">
                <c16:uniqueId val="{00000005-A430-455E-814F-FF2B0B96AB11}"/>
              </c:ext>
            </c:extLst>
          </c:dPt>
          <c:dPt>
            <c:idx val="3"/>
            <c:invertIfNegative val="0"/>
            <c:bubble3D val="0"/>
            <c:spPr>
              <a:solidFill>
                <a:schemeClr val="accent5">
                  <a:lumMod val="60000"/>
                  <a:lumOff val="40000"/>
                  <a:alpha val="70000"/>
                </a:schemeClr>
              </a:solidFill>
              <a:ln>
                <a:noFill/>
              </a:ln>
              <a:effectLst/>
            </c:spPr>
            <c:extLst>
              <c:ext xmlns:c16="http://schemas.microsoft.com/office/drawing/2014/chart" uri="{C3380CC4-5D6E-409C-BE32-E72D297353CC}">
                <c16:uniqueId val="{00000007-A430-455E-814F-FF2B0B96AB11}"/>
              </c:ext>
            </c:extLst>
          </c:dPt>
          <c:dPt>
            <c:idx val="4"/>
            <c:invertIfNegative val="0"/>
            <c:bubble3D val="0"/>
            <c:spPr>
              <a:solidFill>
                <a:schemeClr val="accent3">
                  <a:lumMod val="40000"/>
                  <a:lumOff val="60000"/>
                  <a:alpha val="70000"/>
                </a:schemeClr>
              </a:solidFill>
              <a:ln>
                <a:noFill/>
              </a:ln>
              <a:effectLst/>
            </c:spPr>
            <c:extLst>
              <c:ext xmlns:c16="http://schemas.microsoft.com/office/drawing/2014/chart" uri="{C3380CC4-5D6E-409C-BE32-E72D297353CC}">
                <c16:uniqueId val="{00000009-A430-455E-814F-FF2B0B96AB11}"/>
              </c:ext>
            </c:extLst>
          </c:dPt>
          <c:dPt>
            <c:idx val="5"/>
            <c:invertIfNegative val="0"/>
            <c:bubble3D val="0"/>
            <c:spPr>
              <a:solidFill>
                <a:schemeClr val="accent5">
                  <a:lumMod val="60000"/>
                  <a:lumOff val="40000"/>
                  <a:alpha val="70000"/>
                </a:schemeClr>
              </a:solidFill>
              <a:ln>
                <a:noFill/>
              </a:ln>
              <a:effectLst/>
            </c:spPr>
            <c:extLst>
              <c:ext xmlns:c16="http://schemas.microsoft.com/office/drawing/2014/chart" uri="{C3380CC4-5D6E-409C-BE32-E72D297353CC}">
                <c16:uniqueId val="{0000000B-A430-455E-814F-FF2B0B96AB11}"/>
              </c:ext>
            </c:extLst>
          </c:dPt>
          <c:dPt>
            <c:idx val="6"/>
            <c:invertIfNegative val="0"/>
            <c:bubble3D val="0"/>
            <c:spPr>
              <a:solidFill>
                <a:schemeClr val="accent3">
                  <a:lumMod val="40000"/>
                  <a:lumOff val="60000"/>
                  <a:alpha val="70000"/>
                </a:schemeClr>
              </a:solidFill>
              <a:ln>
                <a:noFill/>
              </a:ln>
              <a:effectLst/>
            </c:spPr>
            <c:extLst>
              <c:ext xmlns:c16="http://schemas.microsoft.com/office/drawing/2014/chart" uri="{C3380CC4-5D6E-409C-BE32-E72D297353CC}">
                <c16:uniqueId val="{0000000D-A430-455E-814F-FF2B0B96AB11}"/>
              </c:ext>
            </c:extLst>
          </c:dPt>
          <c:dPt>
            <c:idx val="7"/>
            <c:invertIfNegative val="0"/>
            <c:bubble3D val="0"/>
            <c:spPr>
              <a:solidFill>
                <a:schemeClr val="accent5">
                  <a:lumMod val="60000"/>
                  <a:lumOff val="40000"/>
                  <a:alpha val="70000"/>
                </a:schemeClr>
              </a:solidFill>
              <a:ln>
                <a:noFill/>
              </a:ln>
              <a:effectLst/>
            </c:spPr>
            <c:extLst>
              <c:ext xmlns:c16="http://schemas.microsoft.com/office/drawing/2014/chart" uri="{C3380CC4-5D6E-409C-BE32-E72D297353CC}">
                <c16:uniqueId val="{0000000F-A430-455E-814F-FF2B0B96AB11}"/>
              </c:ext>
            </c:extLst>
          </c:dPt>
          <c:dPt>
            <c:idx val="8"/>
            <c:invertIfNegative val="0"/>
            <c:bubble3D val="0"/>
            <c:spPr>
              <a:solidFill>
                <a:schemeClr val="accent3">
                  <a:lumMod val="40000"/>
                  <a:lumOff val="60000"/>
                  <a:alpha val="70000"/>
                </a:schemeClr>
              </a:solidFill>
              <a:ln>
                <a:noFill/>
              </a:ln>
              <a:effectLst/>
            </c:spPr>
            <c:extLst>
              <c:ext xmlns:c16="http://schemas.microsoft.com/office/drawing/2014/chart" uri="{C3380CC4-5D6E-409C-BE32-E72D297353CC}">
                <c16:uniqueId val="{00000011-A430-455E-814F-FF2B0B96AB11}"/>
              </c:ext>
            </c:extLst>
          </c:dPt>
          <c:dPt>
            <c:idx val="9"/>
            <c:invertIfNegative val="0"/>
            <c:bubble3D val="0"/>
            <c:spPr>
              <a:solidFill>
                <a:schemeClr val="accent5">
                  <a:lumMod val="60000"/>
                  <a:lumOff val="40000"/>
                  <a:alpha val="70000"/>
                </a:schemeClr>
              </a:solidFill>
              <a:ln>
                <a:noFill/>
              </a:ln>
              <a:effectLst/>
            </c:spPr>
            <c:extLst>
              <c:ext xmlns:c16="http://schemas.microsoft.com/office/drawing/2014/chart" uri="{C3380CC4-5D6E-409C-BE32-E72D297353CC}">
                <c16:uniqueId val="{00000013-A430-455E-814F-FF2B0B96AB11}"/>
              </c:ext>
            </c:extLst>
          </c:dPt>
          <c:dPt>
            <c:idx val="10"/>
            <c:invertIfNegative val="0"/>
            <c:bubble3D val="0"/>
            <c:spPr>
              <a:solidFill>
                <a:schemeClr val="accent3">
                  <a:lumMod val="40000"/>
                  <a:lumOff val="60000"/>
                  <a:alpha val="70000"/>
                </a:schemeClr>
              </a:solidFill>
              <a:ln>
                <a:noFill/>
              </a:ln>
              <a:effectLst/>
            </c:spPr>
            <c:extLst>
              <c:ext xmlns:c16="http://schemas.microsoft.com/office/drawing/2014/chart" uri="{C3380CC4-5D6E-409C-BE32-E72D297353CC}">
                <c16:uniqueId val="{00000015-A430-455E-814F-FF2B0B96AB11}"/>
              </c:ext>
            </c:extLst>
          </c:dPt>
          <c:dPt>
            <c:idx val="11"/>
            <c:invertIfNegative val="0"/>
            <c:bubble3D val="0"/>
            <c:spPr>
              <a:solidFill>
                <a:schemeClr val="accent5">
                  <a:lumMod val="60000"/>
                  <a:lumOff val="40000"/>
                  <a:alpha val="70000"/>
                </a:schemeClr>
              </a:solidFill>
              <a:ln>
                <a:noFill/>
              </a:ln>
              <a:effectLst/>
            </c:spPr>
            <c:extLst>
              <c:ext xmlns:c16="http://schemas.microsoft.com/office/drawing/2014/chart" uri="{C3380CC4-5D6E-409C-BE32-E72D297353CC}">
                <c16:uniqueId val="{00000017-A430-455E-814F-FF2B0B96AB11}"/>
              </c:ext>
            </c:extLst>
          </c:dPt>
          <c:dPt>
            <c:idx val="12"/>
            <c:invertIfNegative val="0"/>
            <c:bubble3D val="0"/>
            <c:spPr>
              <a:solidFill>
                <a:schemeClr val="accent3">
                  <a:lumMod val="40000"/>
                  <a:lumOff val="60000"/>
                  <a:alpha val="70000"/>
                </a:schemeClr>
              </a:solidFill>
              <a:ln>
                <a:noFill/>
              </a:ln>
              <a:effectLst/>
            </c:spPr>
            <c:extLst>
              <c:ext xmlns:c16="http://schemas.microsoft.com/office/drawing/2014/chart" uri="{C3380CC4-5D6E-409C-BE32-E72D297353CC}">
                <c16:uniqueId val="{00000019-A430-455E-814F-FF2B0B96AB11}"/>
              </c:ext>
            </c:extLst>
          </c:dPt>
          <c:dPt>
            <c:idx val="13"/>
            <c:invertIfNegative val="0"/>
            <c:bubble3D val="0"/>
            <c:spPr>
              <a:solidFill>
                <a:schemeClr val="accent5">
                  <a:lumMod val="60000"/>
                  <a:lumOff val="40000"/>
                  <a:alpha val="70000"/>
                </a:schemeClr>
              </a:solidFill>
              <a:ln>
                <a:noFill/>
              </a:ln>
              <a:effectLst/>
            </c:spPr>
            <c:extLst>
              <c:ext xmlns:c16="http://schemas.microsoft.com/office/drawing/2014/chart" uri="{C3380CC4-5D6E-409C-BE32-E72D297353CC}">
                <c16:uniqueId val="{0000001B-A430-455E-814F-FF2B0B96AB11}"/>
              </c:ext>
            </c:extLst>
          </c:dPt>
          <c:dPt>
            <c:idx val="14"/>
            <c:invertIfNegative val="0"/>
            <c:bubble3D val="0"/>
            <c:spPr>
              <a:solidFill>
                <a:schemeClr val="accent3">
                  <a:lumMod val="40000"/>
                  <a:lumOff val="60000"/>
                  <a:alpha val="70000"/>
                </a:schemeClr>
              </a:solidFill>
              <a:ln>
                <a:noFill/>
              </a:ln>
              <a:effectLst/>
            </c:spPr>
            <c:extLst>
              <c:ext xmlns:c16="http://schemas.microsoft.com/office/drawing/2014/chart" uri="{C3380CC4-5D6E-409C-BE32-E72D297353CC}">
                <c16:uniqueId val="{0000001D-A430-455E-814F-FF2B0B96AB11}"/>
              </c:ext>
            </c:extLst>
          </c:dPt>
          <c:dPt>
            <c:idx val="15"/>
            <c:invertIfNegative val="0"/>
            <c:bubble3D val="0"/>
            <c:spPr>
              <a:solidFill>
                <a:schemeClr val="accent5">
                  <a:lumMod val="60000"/>
                  <a:lumOff val="40000"/>
                  <a:alpha val="70000"/>
                </a:schemeClr>
              </a:solidFill>
              <a:ln>
                <a:noFill/>
              </a:ln>
              <a:effectLst/>
            </c:spPr>
            <c:extLst>
              <c:ext xmlns:c16="http://schemas.microsoft.com/office/drawing/2014/chart" uri="{C3380CC4-5D6E-409C-BE32-E72D297353CC}">
                <c16:uniqueId val="{0000001F-A430-455E-814F-FF2B0B96AB11}"/>
              </c:ext>
            </c:extLst>
          </c:dPt>
          <c:dPt>
            <c:idx val="16"/>
            <c:invertIfNegative val="0"/>
            <c:bubble3D val="0"/>
            <c:spPr>
              <a:solidFill>
                <a:schemeClr val="accent3">
                  <a:lumMod val="40000"/>
                  <a:lumOff val="60000"/>
                  <a:alpha val="70000"/>
                </a:schemeClr>
              </a:solidFill>
              <a:ln>
                <a:noFill/>
              </a:ln>
              <a:effectLst/>
            </c:spPr>
            <c:extLst>
              <c:ext xmlns:c16="http://schemas.microsoft.com/office/drawing/2014/chart" uri="{C3380CC4-5D6E-409C-BE32-E72D297353CC}">
                <c16:uniqueId val="{00000021-A430-455E-814F-FF2B0B96AB11}"/>
              </c:ext>
            </c:extLst>
          </c:dPt>
          <c:dPt>
            <c:idx val="17"/>
            <c:invertIfNegative val="0"/>
            <c:bubble3D val="0"/>
            <c:spPr>
              <a:solidFill>
                <a:schemeClr val="accent5">
                  <a:lumMod val="60000"/>
                  <a:lumOff val="40000"/>
                  <a:alpha val="70000"/>
                </a:schemeClr>
              </a:solidFill>
              <a:ln>
                <a:noFill/>
              </a:ln>
              <a:effectLst/>
            </c:spPr>
            <c:extLst>
              <c:ext xmlns:c16="http://schemas.microsoft.com/office/drawing/2014/chart" uri="{C3380CC4-5D6E-409C-BE32-E72D297353CC}">
                <c16:uniqueId val="{00000023-A430-455E-814F-FF2B0B96AB11}"/>
              </c:ext>
            </c:extLst>
          </c:dPt>
          <c:dPt>
            <c:idx val="18"/>
            <c:invertIfNegative val="0"/>
            <c:bubble3D val="0"/>
            <c:spPr>
              <a:solidFill>
                <a:schemeClr val="accent3">
                  <a:lumMod val="40000"/>
                  <a:lumOff val="60000"/>
                  <a:alpha val="70000"/>
                </a:schemeClr>
              </a:solidFill>
              <a:ln>
                <a:noFill/>
              </a:ln>
              <a:effectLst/>
            </c:spPr>
            <c:extLst>
              <c:ext xmlns:c16="http://schemas.microsoft.com/office/drawing/2014/chart" uri="{C3380CC4-5D6E-409C-BE32-E72D297353CC}">
                <c16:uniqueId val="{00000025-A430-455E-814F-FF2B0B96AB11}"/>
              </c:ext>
            </c:extLst>
          </c:dPt>
          <c:dPt>
            <c:idx val="19"/>
            <c:invertIfNegative val="0"/>
            <c:bubble3D val="0"/>
            <c:spPr>
              <a:solidFill>
                <a:schemeClr val="accent5">
                  <a:lumMod val="60000"/>
                  <a:lumOff val="40000"/>
                  <a:alpha val="70000"/>
                </a:schemeClr>
              </a:solidFill>
              <a:ln>
                <a:noFill/>
              </a:ln>
              <a:effectLst/>
            </c:spPr>
            <c:extLst>
              <c:ext xmlns:c16="http://schemas.microsoft.com/office/drawing/2014/chart" uri="{C3380CC4-5D6E-409C-BE32-E72D297353CC}">
                <c16:uniqueId val="{00000027-A430-455E-814F-FF2B0B96AB11}"/>
              </c:ext>
            </c:extLst>
          </c:dPt>
          <c:dPt>
            <c:idx val="20"/>
            <c:invertIfNegative val="0"/>
            <c:bubble3D val="0"/>
            <c:spPr>
              <a:solidFill>
                <a:schemeClr val="accent3">
                  <a:lumMod val="40000"/>
                  <a:lumOff val="60000"/>
                  <a:alpha val="70000"/>
                </a:schemeClr>
              </a:solidFill>
              <a:ln>
                <a:noFill/>
              </a:ln>
              <a:effectLst/>
            </c:spPr>
            <c:extLst>
              <c:ext xmlns:c16="http://schemas.microsoft.com/office/drawing/2014/chart" uri="{C3380CC4-5D6E-409C-BE32-E72D297353CC}">
                <c16:uniqueId val="{00000029-A430-455E-814F-FF2B0B96AB11}"/>
              </c:ext>
            </c:extLst>
          </c:dPt>
          <c:dPt>
            <c:idx val="21"/>
            <c:invertIfNegative val="0"/>
            <c:bubble3D val="0"/>
            <c:spPr>
              <a:solidFill>
                <a:schemeClr val="accent5">
                  <a:lumMod val="60000"/>
                  <a:lumOff val="40000"/>
                  <a:alpha val="70000"/>
                </a:schemeClr>
              </a:solidFill>
              <a:ln>
                <a:noFill/>
              </a:ln>
              <a:effectLst/>
            </c:spPr>
            <c:extLst>
              <c:ext xmlns:c16="http://schemas.microsoft.com/office/drawing/2014/chart" uri="{C3380CC4-5D6E-409C-BE32-E72D297353CC}">
                <c16:uniqueId val="{0000002B-A430-455E-814F-FF2B0B96AB11}"/>
              </c:ext>
            </c:extLst>
          </c:dPt>
          <c:dPt>
            <c:idx val="22"/>
            <c:invertIfNegative val="0"/>
            <c:bubble3D val="0"/>
            <c:spPr>
              <a:solidFill>
                <a:schemeClr val="accent3">
                  <a:lumMod val="40000"/>
                  <a:lumOff val="60000"/>
                  <a:alpha val="70000"/>
                </a:schemeClr>
              </a:solidFill>
              <a:ln>
                <a:noFill/>
              </a:ln>
              <a:effectLst/>
            </c:spPr>
            <c:extLst>
              <c:ext xmlns:c16="http://schemas.microsoft.com/office/drawing/2014/chart" uri="{C3380CC4-5D6E-409C-BE32-E72D297353CC}">
                <c16:uniqueId val="{0000002D-A430-455E-814F-FF2B0B96AB11}"/>
              </c:ext>
            </c:extLst>
          </c:dPt>
          <c:dPt>
            <c:idx val="23"/>
            <c:invertIfNegative val="0"/>
            <c:bubble3D val="0"/>
            <c:spPr>
              <a:solidFill>
                <a:schemeClr val="accent5">
                  <a:lumMod val="60000"/>
                  <a:lumOff val="40000"/>
                  <a:alpha val="70000"/>
                </a:schemeClr>
              </a:solidFill>
              <a:ln>
                <a:noFill/>
              </a:ln>
              <a:effectLst/>
            </c:spPr>
            <c:extLst>
              <c:ext xmlns:c16="http://schemas.microsoft.com/office/drawing/2014/chart" uri="{C3380CC4-5D6E-409C-BE32-E72D297353CC}">
                <c16:uniqueId val="{0000002F-A430-455E-814F-FF2B0B96AB11}"/>
              </c:ext>
            </c:extLst>
          </c:dPt>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游明朝 Demibold" panose="02020600000000000000" pitchFamily="18" charset="-128"/>
                    <a:ea typeface="游明朝 Demibold" panose="02020600000000000000" pitchFamily="18" charset="-128"/>
                    <a:cs typeface="+mn-cs"/>
                  </a:defRPr>
                </a:pPr>
                <a:endParaRPr lang="ja-JP"/>
              </a:p>
            </c:txPr>
            <c:showLegendKey val="0"/>
            <c:showVal val="1"/>
            <c:showCatName val="0"/>
            <c:showSerName val="0"/>
            <c:showPercent val="0"/>
            <c:showBubbleSize val="0"/>
            <c:separator>
</c:separator>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前年度収支計画記載書!$V$23:$AS$24</c:f>
              <c:multiLvlStrCache>
                <c:ptCount val="24"/>
                <c:lvl>
                  <c:pt idx="0">
                    <c:v>計画</c:v>
                  </c:pt>
                  <c:pt idx="1">
                    <c:v>実績</c:v>
                  </c:pt>
                  <c:pt idx="2">
                    <c:v>計画</c:v>
                  </c:pt>
                  <c:pt idx="3">
                    <c:v>実績</c:v>
                  </c:pt>
                  <c:pt idx="4">
                    <c:v>計画</c:v>
                  </c:pt>
                  <c:pt idx="5">
                    <c:v>実績</c:v>
                  </c:pt>
                  <c:pt idx="6">
                    <c:v>計画</c:v>
                  </c:pt>
                  <c:pt idx="7">
                    <c:v>実績</c:v>
                  </c:pt>
                  <c:pt idx="8">
                    <c:v>計画</c:v>
                  </c:pt>
                  <c:pt idx="9">
                    <c:v>実績</c:v>
                  </c:pt>
                  <c:pt idx="10">
                    <c:v>計画</c:v>
                  </c:pt>
                  <c:pt idx="11">
                    <c:v>実績</c:v>
                  </c:pt>
                  <c:pt idx="12">
                    <c:v>計画</c:v>
                  </c:pt>
                  <c:pt idx="13">
                    <c:v>実績</c:v>
                  </c:pt>
                  <c:pt idx="14">
                    <c:v>計画</c:v>
                  </c:pt>
                  <c:pt idx="15">
                    <c:v>実績</c:v>
                  </c:pt>
                  <c:pt idx="16">
                    <c:v>計画</c:v>
                  </c:pt>
                  <c:pt idx="17">
                    <c:v>実績</c:v>
                  </c:pt>
                  <c:pt idx="18">
                    <c:v>計画</c:v>
                  </c:pt>
                  <c:pt idx="19">
                    <c:v>実績</c:v>
                  </c:pt>
                  <c:pt idx="20">
                    <c:v>計画</c:v>
                  </c:pt>
                  <c:pt idx="21">
                    <c:v>実績</c:v>
                  </c:pt>
                  <c:pt idx="22">
                    <c:v>計画</c:v>
                  </c:pt>
                  <c:pt idx="23">
                    <c:v>実績</c:v>
                  </c:pt>
                </c:lvl>
                <c:lvl>
                  <c:pt idx="0">
                    <c:v>2月</c:v>
                  </c:pt>
                  <c:pt idx="2">
                    <c:v>3月</c:v>
                  </c:pt>
                  <c:pt idx="4">
                    <c:v>4月</c:v>
                  </c:pt>
                  <c:pt idx="6">
                    <c:v>5月</c:v>
                  </c:pt>
                  <c:pt idx="8">
                    <c:v>6月</c:v>
                  </c:pt>
                  <c:pt idx="10">
                    <c:v>7月</c:v>
                  </c:pt>
                  <c:pt idx="12">
                    <c:v>8月</c:v>
                  </c:pt>
                  <c:pt idx="14">
                    <c:v>9月</c:v>
                  </c:pt>
                  <c:pt idx="16">
                    <c:v>10月</c:v>
                  </c:pt>
                  <c:pt idx="18">
                    <c:v>11月</c:v>
                  </c:pt>
                  <c:pt idx="20">
                    <c:v>12月</c:v>
                  </c:pt>
                  <c:pt idx="22">
                    <c:v>１月</c:v>
                  </c:pt>
                </c:lvl>
              </c:multiLvlStrCache>
            </c:multiLvlStrRef>
          </c:cat>
          <c:val>
            <c:numRef>
              <c:f>前年度収支計画記載書!$V$25:$AS$25</c:f>
              <c:numCache>
                <c:formatCode>#,##0_);[Red]\(#,##0\)</c:formatCode>
                <c:ptCount val="24"/>
                <c:pt idx="0">
                  <c:v>299</c:v>
                </c:pt>
                <c:pt idx="1">
                  <c:v>427</c:v>
                </c:pt>
                <c:pt idx="2">
                  <c:v>419</c:v>
                </c:pt>
                <c:pt idx="3">
                  <c:v>427</c:v>
                </c:pt>
                <c:pt idx="4">
                  <c:v>598</c:v>
                </c:pt>
                <c:pt idx="5">
                  <c:v>854</c:v>
                </c:pt>
                <c:pt idx="6">
                  <c:v>854</c:v>
                </c:pt>
                <c:pt idx="7">
                  <c:v>854</c:v>
                </c:pt>
                <c:pt idx="8">
                  <c:v>854</c:v>
                </c:pt>
                <c:pt idx="9">
                  <c:v>854</c:v>
                </c:pt>
                <c:pt idx="10">
                  <c:v>1089</c:v>
                </c:pt>
                <c:pt idx="11">
                  <c:v>1281</c:v>
                </c:pt>
                <c:pt idx="12">
                  <c:v>1126</c:v>
                </c:pt>
                <c:pt idx="13">
                  <c:v>1281</c:v>
                </c:pt>
                <c:pt idx="14">
                  <c:v>961</c:v>
                </c:pt>
                <c:pt idx="15">
                  <c:v>1281</c:v>
                </c:pt>
                <c:pt idx="16">
                  <c:v>1468</c:v>
                </c:pt>
                <c:pt idx="17">
                  <c:v>1708</c:v>
                </c:pt>
                <c:pt idx="18">
                  <c:v>1716</c:v>
                </c:pt>
                <c:pt idx="19">
                  <c:v>1708</c:v>
                </c:pt>
                <c:pt idx="20">
                  <c:v>1739</c:v>
                </c:pt>
                <c:pt idx="21">
                  <c:v>1708</c:v>
                </c:pt>
                <c:pt idx="22">
                  <c:v>1835</c:v>
                </c:pt>
                <c:pt idx="23">
                  <c:v>2136</c:v>
                </c:pt>
              </c:numCache>
            </c:numRef>
          </c:val>
          <c:extLst>
            <c:ext xmlns:c16="http://schemas.microsoft.com/office/drawing/2014/chart" uri="{C3380CC4-5D6E-409C-BE32-E72D297353CC}">
              <c16:uniqueId val="{00000030-A430-455E-814F-FF2B0B96AB11}"/>
            </c:ext>
          </c:extLst>
        </c:ser>
        <c:ser>
          <c:idx val="1"/>
          <c:order val="1"/>
          <c:tx>
            <c:strRef>
              <c:f>前年度収支計画記載書!$U$26</c:f>
              <c:strCache>
                <c:ptCount val="1"/>
                <c:pt idx="0">
                  <c:v>雇用契約(フルタイム)・片手型</c:v>
                </c:pt>
              </c:strCache>
            </c:strRef>
          </c:tx>
          <c:spPr>
            <a:solidFill>
              <a:schemeClr val="accent5">
                <a:lumMod val="75000"/>
                <a:alpha val="70000"/>
              </a:schemeClr>
            </a:solidFill>
            <a:ln>
              <a:noFill/>
            </a:ln>
            <a:effectLst/>
          </c:spPr>
          <c:invertIfNegative val="0"/>
          <c:dPt>
            <c:idx val="0"/>
            <c:invertIfNegative val="0"/>
            <c:bubble3D val="0"/>
            <c:spPr>
              <a:solidFill>
                <a:schemeClr val="accent3">
                  <a:alpha val="70000"/>
                </a:schemeClr>
              </a:solidFill>
              <a:ln>
                <a:noFill/>
              </a:ln>
              <a:effectLst/>
            </c:spPr>
            <c:extLst>
              <c:ext xmlns:c16="http://schemas.microsoft.com/office/drawing/2014/chart" uri="{C3380CC4-5D6E-409C-BE32-E72D297353CC}">
                <c16:uniqueId val="{00000032-A430-455E-814F-FF2B0B96AB11}"/>
              </c:ext>
            </c:extLst>
          </c:dPt>
          <c:dPt>
            <c:idx val="2"/>
            <c:invertIfNegative val="0"/>
            <c:bubble3D val="0"/>
            <c:spPr>
              <a:solidFill>
                <a:schemeClr val="accent3">
                  <a:alpha val="70000"/>
                </a:schemeClr>
              </a:solidFill>
              <a:ln>
                <a:noFill/>
              </a:ln>
              <a:effectLst/>
            </c:spPr>
            <c:extLst>
              <c:ext xmlns:c16="http://schemas.microsoft.com/office/drawing/2014/chart" uri="{C3380CC4-5D6E-409C-BE32-E72D297353CC}">
                <c16:uniqueId val="{00000036-A430-455E-814F-FF2B0B96AB11}"/>
              </c:ext>
            </c:extLst>
          </c:dPt>
          <c:dPt>
            <c:idx val="4"/>
            <c:invertIfNegative val="0"/>
            <c:bubble3D val="0"/>
            <c:spPr>
              <a:solidFill>
                <a:schemeClr val="accent3">
                  <a:alpha val="70000"/>
                </a:schemeClr>
              </a:solidFill>
              <a:ln>
                <a:noFill/>
              </a:ln>
              <a:effectLst/>
            </c:spPr>
            <c:extLst>
              <c:ext xmlns:c16="http://schemas.microsoft.com/office/drawing/2014/chart" uri="{C3380CC4-5D6E-409C-BE32-E72D297353CC}">
                <c16:uniqueId val="{0000003A-A430-455E-814F-FF2B0B96AB11}"/>
              </c:ext>
            </c:extLst>
          </c:dPt>
          <c:dPt>
            <c:idx val="6"/>
            <c:invertIfNegative val="0"/>
            <c:bubble3D val="0"/>
            <c:spPr>
              <a:solidFill>
                <a:schemeClr val="accent3">
                  <a:alpha val="70000"/>
                </a:schemeClr>
              </a:solidFill>
              <a:ln>
                <a:noFill/>
              </a:ln>
              <a:effectLst/>
            </c:spPr>
            <c:extLst>
              <c:ext xmlns:c16="http://schemas.microsoft.com/office/drawing/2014/chart" uri="{C3380CC4-5D6E-409C-BE32-E72D297353CC}">
                <c16:uniqueId val="{0000003E-A430-455E-814F-FF2B0B96AB11}"/>
              </c:ext>
            </c:extLst>
          </c:dPt>
          <c:dPt>
            <c:idx val="8"/>
            <c:invertIfNegative val="0"/>
            <c:bubble3D val="0"/>
            <c:spPr>
              <a:solidFill>
                <a:schemeClr val="accent3">
                  <a:alpha val="70000"/>
                </a:schemeClr>
              </a:solidFill>
              <a:ln>
                <a:noFill/>
              </a:ln>
              <a:effectLst/>
            </c:spPr>
            <c:extLst>
              <c:ext xmlns:c16="http://schemas.microsoft.com/office/drawing/2014/chart" uri="{C3380CC4-5D6E-409C-BE32-E72D297353CC}">
                <c16:uniqueId val="{00000042-A430-455E-814F-FF2B0B96AB11}"/>
              </c:ext>
            </c:extLst>
          </c:dPt>
          <c:dPt>
            <c:idx val="10"/>
            <c:invertIfNegative val="0"/>
            <c:bubble3D val="0"/>
            <c:spPr>
              <a:solidFill>
                <a:schemeClr val="accent3">
                  <a:alpha val="70000"/>
                </a:schemeClr>
              </a:solidFill>
              <a:ln>
                <a:noFill/>
              </a:ln>
              <a:effectLst/>
            </c:spPr>
            <c:extLst>
              <c:ext xmlns:c16="http://schemas.microsoft.com/office/drawing/2014/chart" uri="{C3380CC4-5D6E-409C-BE32-E72D297353CC}">
                <c16:uniqueId val="{00000046-A430-455E-814F-FF2B0B96AB11}"/>
              </c:ext>
            </c:extLst>
          </c:dPt>
          <c:dPt>
            <c:idx val="12"/>
            <c:invertIfNegative val="0"/>
            <c:bubble3D val="0"/>
            <c:spPr>
              <a:solidFill>
                <a:schemeClr val="accent3">
                  <a:alpha val="70000"/>
                </a:schemeClr>
              </a:solidFill>
              <a:ln>
                <a:noFill/>
              </a:ln>
              <a:effectLst/>
            </c:spPr>
            <c:extLst>
              <c:ext xmlns:c16="http://schemas.microsoft.com/office/drawing/2014/chart" uri="{C3380CC4-5D6E-409C-BE32-E72D297353CC}">
                <c16:uniqueId val="{0000004A-A430-455E-814F-FF2B0B96AB11}"/>
              </c:ext>
            </c:extLst>
          </c:dPt>
          <c:dPt>
            <c:idx val="14"/>
            <c:invertIfNegative val="0"/>
            <c:bubble3D val="0"/>
            <c:spPr>
              <a:solidFill>
                <a:schemeClr val="accent3">
                  <a:alpha val="70000"/>
                </a:schemeClr>
              </a:solidFill>
              <a:ln>
                <a:noFill/>
              </a:ln>
              <a:effectLst/>
            </c:spPr>
            <c:extLst>
              <c:ext xmlns:c16="http://schemas.microsoft.com/office/drawing/2014/chart" uri="{C3380CC4-5D6E-409C-BE32-E72D297353CC}">
                <c16:uniqueId val="{0000004E-A430-455E-814F-FF2B0B96AB11}"/>
              </c:ext>
            </c:extLst>
          </c:dPt>
          <c:dPt>
            <c:idx val="16"/>
            <c:invertIfNegative val="0"/>
            <c:bubble3D val="0"/>
            <c:spPr>
              <a:solidFill>
                <a:schemeClr val="accent3">
                  <a:alpha val="70000"/>
                </a:schemeClr>
              </a:solidFill>
              <a:ln>
                <a:noFill/>
              </a:ln>
              <a:effectLst/>
            </c:spPr>
            <c:extLst>
              <c:ext xmlns:c16="http://schemas.microsoft.com/office/drawing/2014/chart" uri="{C3380CC4-5D6E-409C-BE32-E72D297353CC}">
                <c16:uniqueId val="{00000052-A430-455E-814F-FF2B0B96AB11}"/>
              </c:ext>
            </c:extLst>
          </c:dPt>
          <c:dPt>
            <c:idx val="18"/>
            <c:invertIfNegative val="0"/>
            <c:bubble3D val="0"/>
            <c:spPr>
              <a:solidFill>
                <a:schemeClr val="accent3">
                  <a:alpha val="70000"/>
                </a:schemeClr>
              </a:solidFill>
              <a:ln>
                <a:noFill/>
              </a:ln>
              <a:effectLst/>
            </c:spPr>
            <c:extLst>
              <c:ext xmlns:c16="http://schemas.microsoft.com/office/drawing/2014/chart" uri="{C3380CC4-5D6E-409C-BE32-E72D297353CC}">
                <c16:uniqueId val="{00000056-A430-455E-814F-FF2B0B96AB11}"/>
              </c:ext>
            </c:extLst>
          </c:dPt>
          <c:dPt>
            <c:idx val="20"/>
            <c:invertIfNegative val="0"/>
            <c:bubble3D val="0"/>
            <c:spPr>
              <a:solidFill>
                <a:schemeClr val="accent3">
                  <a:alpha val="70000"/>
                </a:schemeClr>
              </a:solidFill>
              <a:ln>
                <a:noFill/>
              </a:ln>
              <a:effectLst/>
            </c:spPr>
            <c:extLst>
              <c:ext xmlns:c16="http://schemas.microsoft.com/office/drawing/2014/chart" uri="{C3380CC4-5D6E-409C-BE32-E72D297353CC}">
                <c16:uniqueId val="{0000005A-A430-455E-814F-FF2B0B96AB11}"/>
              </c:ext>
            </c:extLst>
          </c:dPt>
          <c:dPt>
            <c:idx val="22"/>
            <c:invertIfNegative val="0"/>
            <c:bubble3D val="0"/>
            <c:spPr>
              <a:solidFill>
                <a:schemeClr val="accent3">
                  <a:alpha val="70000"/>
                </a:schemeClr>
              </a:solidFill>
              <a:ln>
                <a:noFill/>
              </a:ln>
              <a:effectLst/>
            </c:spPr>
            <c:extLst>
              <c:ext xmlns:c16="http://schemas.microsoft.com/office/drawing/2014/chart" uri="{C3380CC4-5D6E-409C-BE32-E72D297353CC}">
                <c16:uniqueId val="{0000005E-A430-455E-814F-FF2B0B96AB11}"/>
              </c:ext>
            </c:extLst>
          </c:dPt>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游明朝 Demibold" panose="02020600000000000000" pitchFamily="18" charset="-128"/>
                    <a:ea typeface="游明朝 Demibold" panose="02020600000000000000" pitchFamily="18"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前年度収支計画記載書!$V$23:$AS$24</c:f>
              <c:multiLvlStrCache>
                <c:ptCount val="24"/>
                <c:lvl>
                  <c:pt idx="0">
                    <c:v>計画</c:v>
                  </c:pt>
                  <c:pt idx="1">
                    <c:v>実績</c:v>
                  </c:pt>
                  <c:pt idx="2">
                    <c:v>計画</c:v>
                  </c:pt>
                  <c:pt idx="3">
                    <c:v>実績</c:v>
                  </c:pt>
                  <c:pt idx="4">
                    <c:v>計画</c:v>
                  </c:pt>
                  <c:pt idx="5">
                    <c:v>実績</c:v>
                  </c:pt>
                  <c:pt idx="6">
                    <c:v>計画</c:v>
                  </c:pt>
                  <c:pt idx="7">
                    <c:v>実績</c:v>
                  </c:pt>
                  <c:pt idx="8">
                    <c:v>計画</c:v>
                  </c:pt>
                  <c:pt idx="9">
                    <c:v>実績</c:v>
                  </c:pt>
                  <c:pt idx="10">
                    <c:v>計画</c:v>
                  </c:pt>
                  <c:pt idx="11">
                    <c:v>実績</c:v>
                  </c:pt>
                  <c:pt idx="12">
                    <c:v>計画</c:v>
                  </c:pt>
                  <c:pt idx="13">
                    <c:v>実績</c:v>
                  </c:pt>
                  <c:pt idx="14">
                    <c:v>計画</c:v>
                  </c:pt>
                  <c:pt idx="15">
                    <c:v>実績</c:v>
                  </c:pt>
                  <c:pt idx="16">
                    <c:v>計画</c:v>
                  </c:pt>
                  <c:pt idx="17">
                    <c:v>実績</c:v>
                  </c:pt>
                  <c:pt idx="18">
                    <c:v>計画</c:v>
                  </c:pt>
                  <c:pt idx="19">
                    <c:v>実績</c:v>
                  </c:pt>
                  <c:pt idx="20">
                    <c:v>計画</c:v>
                  </c:pt>
                  <c:pt idx="21">
                    <c:v>実績</c:v>
                  </c:pt>
                  <c:pt idx="22">
                    <c:v>計画</c:v>
                  </c:pt>
                  <c:pt idx="23">
                    <c:v>実績</c:v>
                  </c:pt>
                </c:lvl>
                <c:lvl>
                  <c:pt idx="0">
                    <c:v>2月</c:v>
                  </c:pt>
                  <c:pt idx="2">
                    <c:v>3月</c:v>
                  </c:pt>
                  <c:pt idx="4">
                    <c:v>4月</c:v>
                  </c:pt>
                  <c:pt idx="6">
                    <c:v>5月</c:v>
                  </c:pt>
                  <c:pt idx="8">
                    <c:v>6月</c:v>
                  </c:pt>
                  <c:pt idx="10">
                    <c:v>7月</c:v>
                  </c:pt>
                  <c:pt idx="12">
                    <c:v>8月</c:v>
                  </c:pt>
                  <c:pt idx="14">
                    <c:v>9月</c:v>
                  </c:pt>
                  <c:pt idx="16">
                    <c:v>10月</c:v>
                  </c:pt>
                  <c:pt idx="18">
                    <c:v>11月</c:v>
                  </c:pt>
                  <c:pt idx="20">
                    <c:v>12月</c:v>
                  </c:pt>
                  <c:pt idx="22">
                    <c:v>１月</c:v>
                  </c:pt>
                </c:lvl>
              </c:multiLvlStrCache>
            </c:multiLvlStrRef>
          </c:cat>
          <c:val>
            <c:numRef>
              <c:f>前年度収支計画記載書!$V$26:$AS$26</c:f>
              <c:numCache>
                <c:formatCode>#,##0_);[Red]\(#,##0\)</c:formatCode>
                <c:ptCount val="24"/>
                <c:pt idx="0">
                  <c:v>267</c:v>
                </c:pt>
                <c:pt idx="1">
                  <c:v>267</c:v>
                </c:pt>
                <c:pt idx="2">
                  <c:v>534</c:v>
                </c:pt>
                <c:pt idx="3">
                  <c:v>534</c:v>
                </c:pt>
                <c:pt idx="4">
                  <c:v>534</c:v>
                </c:pt>
                <c:pt idx="5">
                  <c:v>534</c:v>
                </c:pt>
                <c:pt idx="6">
                  <c:v>534</c:v>
                </c:pt>
                <c:pt idx="7">
                  <c:v>534</c:v>
                </c:pt>
                <c:pt idx="8">
                  <c:v>801</c:v>
                </c:pt>
                <c:pt idx="9">
                  <c:v>801</c:v>
                </c:pt>
                <c:pt idx="10">
                  <c:v>801</c:v>
                </c:pt>
                <c:pt idx="11">
                  <c:v>801</c:v>
                </c:pt>
                <c:pt idx="12">
                  <c:v>801</c:v>
                </c:pt>
                <c:pt idx="13">
                  <c:v>801</c:v>
                </c:pt>
                <c:pt idx="14">
                  <c:v>1068</c:v>
                </c:pt>
                <c:pt idx="15">
                  <c:v>1068</c:v>
                </c:pt>
                <c:pt idx="16">
                  <c:v>918</c:v>
                </c:pt>
                <c:pt idx="17">
                  <c:v>1068</c:v>
                </c:pt>
                <c:pt idx="18">
                  <c:v>853</c:v>
                </c:pt>
                <c:pt idx="19">
                  <c:v>1068</c:v>
                </c:pt>
                <c:pt idx="20">
                  <c:v>1071</c:v>
                </c:pt>
                <c:pt idx="21">
                  <c:v>1335</c:v>
                </c:pt>
                <c:pt idx="22">
                  <c:v>1071</c:v>
                </c:pt>
                <c:pt idx="23">
                  <c:v>1335</c:v>
                </c:pt>
              </c:numCache>
            </c:numRef>
          </c:val>
          <c:extLst>
            <c:ext xmlns:c16="http://schemas.microsoft.com/office/drawing/2014/chart" uri="{C3380CC4-5D6E-409C-BE32-E72D297353CC}">
              <c16:uniqueId val="{0000005F-A430-455E-814F-FF2B0B96AB11}"/>
            </c:ext>
          </c:extLst>
        </c:ser>
        <c:ser>
          <c:idx val="2"/>
          <c:order val="2"/>
          <c:tx>
            <c:strRef>
              <c:f>前年度収支計画記載書!$U$27</c:f>
              <c:strCache>
                <c:ptCount val="1"/>
                <c:pt idx="0">
                  <c:v>雇用契約(フルタイム)以外</c:v>
                </c:pt>
              </c:strCache>
            </c:strRef>
          </c:tx>
          <c:spPr>
            <a:solidFill>
              <a:schemeClr val="accent2">
                <a:lumMod val="75000"/>
                <a:alpha val="70000"/>
              </a:schemeClr>
            </a:solidFill>
            <a:ln>
              <a:noFill/>
            </a:ln>
            <a:effectLst/>
          </c:spPr>
          <c:invertIfNegative val="0"/>
          <c:dPt>
            <c:idx val="0"/>
            <c:invertIfNegative val="0"/>
            <c:bubble3D val="0"/>
            <c:spPr>
              <a:solidFill>
                <a:srgbClr val="3B3838">
                  <a:alpha val="70000"/>
                </a:srgbClr>
              </a:solidFill>
              <a:ln>
                <a:noFill/>
              </a:ln>
              <a:effectLst/>
            </c:spPr>
            <c:extLst>
              <c:ext xmlns:c16="http://schemas.microsoft.com/office/drawing/2014/chart" uri="{C3380CC4-5D6E-409C-BE32-E72D297353CC}">
                <c16:uniqueId val="{00000049-B0B0-4EC8-AF2F-243F279E30B3}"/>
              </c:ext>
            </c:extLst>
          </c:dPt>
          <c:dPt>
            <c:idx val="1"/>
            <c:invertIfNegative val="0"/>
            <c:bubble3D val="0"/>
            <c:spPr>
              <a:solidFill>
                <a:schemeClr val="accent2">
                  <a:lumMod val="75000"/>
                  <a:alpha val="70000"/>
                </a:schemeClr>
              </a:solidFill>
              <a:ln>
                <a:noFill/>
              </a:ln>
              <a:effectLst/>
            </c:spPr>
            <c:extLst>
              <c:ext xmlns:c16="http://schemas.microsoft.com/office/drawing/2014/chart" uri="{C3380CC4-5D6E-409C-BE32-E72D297353CC}">
                <c16:uniqueId val="{0000004B-B0B0-4EC8-AF2F-243F279E30B3}"/>
              </c:ext>
            </c:extLst>
          </c:dPt>
          <c:dPt>
            <c:idx val="2"/>
            <c:invertIfNegative val="0"/>
            <c:bubble3D val="0"/>
            <c:spPr>
              <a:solidFill>
                <a:srgbClr val="3B3838">
                  <a:alpha val="70000"/>
                </a:srgbClr>
              </a:solidFill>
              <a:ln>
                <a:noFill/>
              </a:ln>
              <a:effectLst/>
            </c:spPr>
            <c:extLst>
              <c:ext xmlns:c16="http://schemas.microsoft.com/office/drawing/2014/chart" uri="{C3380CC4-5D6E-409C-BE32-E72D297353CC}">
                <c16:uniqueId val="{0000004D-B0B0-4EC8-AF2F-243F279E30B3}"/>
              </c:ext>
            </c:extLst>
          </c:dPt>
          <c:dPt>
            <c:idx val="3"/>
            <c:invertIfNegative val="0"/>
            <c:bubble3D val="0"/>
            <c:spPr>
              <a:solidFill>
                <a:schemeClr val="accent2">
                  <a:lumMod val="75000"/>
                  <a:alpha val="70000"/>
                </a:schemeClr>
              </a:solidFill>
              <a:ln>
                <a:noFill/>
              </a:ln>
              <a:effectLst/>
            </c:spPr>
            <c:extLst>
              <c:ext xmlns:c16="http://schemas.microsoft.com/office/drawing/2014/chart" uri="{C3380CC4-5D6E-409C-BE32-E72D297353CC}">
                <c16:uniqueId val="{0000004F-B0B0-4EC8-AF2F-243F279E30B3}"/>
              </c:ext>
            </c:extLst>
          </c:dPt>
          <c:dPt>
            <c:idx val="4"/>
            <c:invertIfNegative val="0"/>
            <c:bubble3D val="0"/>
            <c:spPr>
              <a:solidFill>
                <a:srgbClr val="3B3838">
                  <a:alpha val="70000"/>
                </a:srgbClr>
              </a:solidFill>
              <a:ln>
                <a:noFill/>
              </a:ln>
              <a:effectLst/>
            </c:spPr>
            <c:extLst>
              <c:ext xmlns:c16="http://schemas.microsoft.com/office/drawing/2014/chart" uri="{C3380CC4-5D6E-409C-BE32-E72D297353CC}">
                <c16:uniqueId val="{00000051-B0B0-4EC8-AF2F-243F279E30B3}"/>
              </c:ext>
            </c:extLst>
          </c:dPt>
          <c:dPt>
            <c:idx val="5"/>
            <c:invertIfNegative val="0"/>
            <c:bubble3D val="0"/>
            <c:spPr>
              <a:solidFill>
                <a:schemeClr val="accent2">
                  <a:lumMod val="75000"/>
                  <a:alpha val="70000"/>
                </a:schemeClr>
              </a:solidFill>
              <a:ln>
                <a:noFill/>
              </a:ln>
              <a:effectLst/>
            </c:spPr>
            <c:extLst>
              <c:ext xmlns:c16="http://schemas.microsoft.com/office/drawing/2014/chart" uri="{C3380CC4-5D6E-409C-BE32-E72D297353CC}">
                <c16:uniqueId val="{00000053-B0B0-4EC8-AF2F-243F279E30B3}"/>
              </c:ext>
            </c:extLst>
          </c:dPt>
          <c:dPt>
            <c:idx val="6"/>
            <c:invertIfNegative val="0"/>
            <c:bubble3D val="0"/>
            <c:spPr>
              <a:solidFill>
                <a:srgbClr val="3B3838">
                  <a:alpha val="70000"/>
                </a:srgbClr>
              </a:solidFill>
              <a:ln>
                <a:noFill/>
              </a:ln>
              <a:effectLst/>
            </c:spPr>
            <c:extLst>
              <c:ext xmlns:c16="http://schemas.microsoft.com/office/drawing/2014/chart" uri="{C3380CC4-5D6E-409C-BE32-E72D297353CC}">
                <c16:uniqueId val="{00000055-B0B0-4EC8-AF2F-243F279E30B3}"/>
              </c:ext>
            </c:extLst>
          </c:dPt>
          <c:dPt>
            <c:idx val="7"/>
            <c:invertIfNegative val="0"/>
            <c:bubble3D val="0"/>
            <c:spPr>
              <a:solidFill>
                <a:schemeClr val="accent2">
                  <a:lumMod val="75000"/>
                  <a:alpha val="70000"/>
                </a:schemeClr>
              </a:solidFill>
              <a:ln>
                <a:noFill/>
              </a:ln>
              <a:effectLst/>
            </c:spPr>
            <c:extLst>
              <c:ext xmlns:c16="http://schemas.microsoft.com/office/drawing/2014/chart" uri="{C3380CC4-5D6E-409C-BE32-E72D297353CC}">
                <c16:uniqueId val="{00000057-B0B0-4EC8-AF2F-243F279E30B3}"/>
              </c:ext>
            </c:extLst>
          </c:dPt>
          <c:dPt>
            <c:idx val="8"/>
            <c:invertIfNegative val="0"/>
            <c:bubble3D val="0"/>
            <c:spPr>
              <a:solidFill>
                <a:srgbClr val="3B3838">
                  <a:alpha val="70000"/>
                </a:srgbClr>
              </a:solidFill>
              <a:ln>
                <a:noFill/>
              </a:ln>
              <a:effectLst/>
            </c:spPr>
            <c:extLst>
              <c:ext xmlns:c16="http://schemas.microsoft.com/office/drawing/2014/chart" uri="{C3380CC4-5D6E-409C-BE32-E72D297353CC}">
                <c16:uniqueId val="{00000059-B0B0-4EC8-AF2F-243F279E30B3}"/>
              </c:ext>
            </c:extLst>
          </c:dPt>
          <c:dPt>
            <c:idx val="9"/>
            <c:invertIfNegative val="0"/>
            <c:bubble3D val="0"/>
            <c:spPr>
              <a:solidFill>
                <a:schemeClr val="accent2">
                  <a:lumMod val="75000"/>
                  <a:alpha val="70000"/>
                </a:schemeClr>
              </a:solidFill>
              <a:ln>
                <a:noFill/>
              </a:ln>
              <a:effectLst/>
            </c:spPr>
            <c:extLst>
              <c:ext xmlns:c16="http://schemas.microsoft.com/office/drawing/2014/chart" uri="{C3380CC4-5D6E-409C-BE32-E72D297353CC}">
                <c16:uniqueId val="{0000005B-B0B0-4EC8-AF2F-243F279E30B3}"/>
              </c:ext>
            </c:extLst>
          </c:dPt>
          <c:dPt>
            <c:idx val="10"/>
            <c:invertIfNegative val="0"/>
            <c:bubble3D val="0"/>
            <c:spPr>
              <a:solidFill>
                <a:srgbClr val="3B3838">
                  <a:alpha val="70000"/>
                </a:srgbClr>
              </a:solidFill>
              <a:ln>
                <a:noFill/>
              </a:ln>
              <a:effectLst/>
            </c:spPr>
            <c:extLst>
              <c:ext xmlns:c16="http://schemas.microsoft.com/office/drawing/2014/chart" uri="{C3380CC4-5D6E-409C-BE32-E72D297353CC}">
                <c16:uniqueId val="{0000005D-B0B0-4EC8-AF2F-243F279E30B3}"/>
              </c:ext>
            </c:extLst>
          </c:dPt>
          <c:dPt>
            <c:idx val="11"/>
            <c:invertIfNegative val="0"/>
            <c:bubble3D val="0"/>
            <c:spPr>
              <a:solidFill>
                <a:schemeClr val="accent2">
                  <a:lumMod val="75000"/>
                  <a:alpha val="70000"/>
                </a:schemeClr>
              </a:solidFill>
              <a:ln>
                <a:noFill/>
              </a:ln>
              <a:effectLst/>
            </c:spPr>
            <c:extLst>
              <c:ext xmlns:c16="http://schemas.microsoft.com/office/drawing/2014/chart" uri="{C3380CC4-5D6E-409C-BE32-E72D297353CC}">
                <c16:uniqueId val="{0000005F-B0B0-4EC8-AF2F-243F279E30B3}"/>
              </c:ext>
            </c:extLst>
          </c:dPt>
          <c:dPt>
            <c:idx val="12"/>
            <c:invertIfNegative val="0"/>
            <c:bubble3D val="0"/>
            <c:spPr>
              <a:solidFill>
                <a:srgbClr val="3B3838">
                  <a:alpha val="70000"/>
                </a:srgbClr>
              </a:solidFill>
              <a:ln>
                <a:noFill/>
              </a:ln>
              <a:effectLst/>
            </c:spPr>
            <c:extLst>
              <c:ext xmlns:c16="http://schemas.microsoft.com/office/drawing/2014/chart" uri="{C3380CC4-5D6E-409C-BE32-E72D297353CC}">
                <c16:uniqueId val="{00000061-B0B0-4EC8-AF2F-243F279E30B3}"/>
              </c:ext>
            </c:extLst>
          </c:dPt>
          <c:dPt>
            <c:idx val="13"/>
            <c:invertIfNegative val="0"/>
            <c:bubble3D val="0"/>
            <c:spPr>
              <a:solidFill>
                <a:schemeClr val="accent2">
                  <a:lumMod val="75000"/>
                  <a:alpha val="70000"/>
                </a:schemeClr>
              </a:solidFill>
              <a:ln>
                <a:noFill/>
              </a:ln>
              <a:effectLst/>
            </c:spPr>
            <c:extLst>
              <c:ext xmlns:c16="http://schemas.microsoft.com/office/drawing/2014/chart" uri="{C3380CC4-5D6E-409C-BE32-E72D297353CC}">
                <c16:uniqueId val="{00000063-B0B0-4EC8-AF2F-243F279E30B3}"/>
              </c:ext>
            </c:extLst>
          </c:dPt>
          <c:dPt>
            <c:idx val="14"/>
            <c:invertIfNegative val="0"/>
            <c:bubble3D val="0"/>
            <c:spPr>
              <a:solidFill>
                <a:srgbClr val="3B3838">
                  <a:alpha val="70000"/>
                </a:srgbClr>
              </a:solidFill>
              <a:ln>
                <a:noFill/>
              </a:ln>
              <a:effectLst/>
            </c:spPr>
            <c:extLst>
              <c:ext xmlns:c16="http://schemas.microsoft.com/office/drawing/2014/chart" uri="{C3380CC4-5D6E-409C-BE32-E72D297353CC}">
                <c16:uniqueId val="{00000065-B0B0-4EC8-AF2F-243F279E30B3}"/>
              </c:ext>
            </c:extLst>
          </c:dPt>
          <c:dPt>
            <c:idx val="15"/>
            <c:invertIfNegative val="0"/>
            <c:bubble3D val="0"/>
            <c:spPr>
              <a:solidFill>
                <a:schemeClr val="accent2">
                  <a:lumMod val="75000"/>
                  <a:alpha val="70000"/>
                </a:schemeClr>
              </a:solidFill>
              <a:ln>
                <a:noFill/>
              </a:ln>
              <a:effectLst/>
            </c:spPr>
            <c:extLst>
              <c:ext xmlns:c16="http://schemas.microsoft.com/office/drawing/2014/chart" uri="{C3380CC4-5D6E-409C-BE32-E72D297353CC}">
                <c16:uniqueId val="{00000067-B0B0-4EC8-AF2F-243F279E30B3}"/>
              </c:ext>
            </c:extLst>
          </c:dPt>
          <c:dPt>
            <c:idx val="16"/>
            <c:invertIfNegative val="0"/>
            <c:bubble3D val="0"/>
            <c:spPr>
              <a:solidFill>
                <a:srgbClr val="3B3838">
                  <a:alpha val="70000"/>
                </a:srgbClr>
              </a:solidFill>
              <a:ln>
                <a:noFill/>
              </a:ln>
              <a:effectLst/>
            </c:spPr>
            <c:extLst>
              <c:ext xmlns:c16="http://schemas.microsoft.com/office/drawing/2014/chart" uri="{C3380CC4-5D6E-409C-BE32-E72D297353CC}">
                <c16:uniqueId val="{00000069-B0B0-4EC8-AF2F-243F279E30B3}"/>
              </c:ext>
            </c:extLst>
          </c:dPt>
          <c:dPt>
            <c:idx val="17"/>
            <c:invertIfNegative val="0"/>
            <c:bubble3D val="0"/>
            <c:spPr>
              <a:solidFill>
                <a:schemeClr val="accent2">
                  <a:lumMod val="75000"/>
                  <a:alpha val="70000"/>
                </a:schemeClr>
              </a:solidFill>
              <a:ln>
                <a:noFill/>
              </a:ln>
              <a:effectLst/>
            </c:spPr>
            <c:extLst>
              <c:ext xmlns:c16="http://schemas.microsoft.com/office/drawing/2014/chart" uri="{C3380CC4-5D6E-409C-BE32-E72D297353CC}">
                <c16:uniqueId val="{0000006B-B0B0-4EC8-AF2F-243F279E30B3}"/>
              </c:ext>
            </c:extLst>
          </c:dPt>
          <c:dPt>
            <c:idx val="18"/>
            <c:invertIfNegative val="0"/>
            <c:bubble3D val="0"/>
            <c:spPr>
              <a:solidFill>
                <a:srgbClr val="3B3838">
                  <a:alpha val="70000"/>
                </a:srgbClr>
              </a:solidFill>
              <a:ln>
                <a:noFill/>
              </a:ln>
              <a:effectLst/>
            </c:spPr>
            <c:extLst>
              <c:ext xmlns:c16="http://schemas.microsoft.com/office/drawing/2014/chart" uri="{C3380CC4-5D6E-409C-BE32-E72D297353CC}">
                <c16:uniqueId val="{0000006D-B0B0-4EC8-AF2F-243F279E30B3}"/>
              </c:ext>
            </c:extLst>
          </c:dPt>
          <c:dPt>
            <c:idx val="19"/>
            <c:invertIfNegative val="0"/>
            <c:bubble3D val="0"/>
            <c:spPr>
              <a:solidFill>
                <a:schemeClr val="accent2">
                  <a:lumMod val="75000"/>
                  <a:alpha val="70000"/>
                </a:schemeClr>
              </a:solidFill>
              <a:ln>
                <a:noFill/>
              </a:ln>
              <a:effectLst/>
            </c:spPr>
            <c:extLst>
              <c:ext xmlns:c16="http://schemas.microsoft.com/office/drawing/2014/chart" uri="{C3380CC4-5D6E-409C-BE32-E72D297353CC}">
                <c16:uniqueId val="{0000006F-B0B0-4EC8-AF2F-243F279E30B3}"/>
              </c:ext>
            </c:extLst>
          </c:dPt>
          <c:dPt>
            <c:idx val="20"/>
            <c:invertIfNegative val="0"/>
            <c:bubble3D val="0"/>
            <c:spPr>
              <a:solidFill>
                <a:srgbClr val="3B3838">
                  <a:alpha val="70000"/>
                </a:srgbClr>
              </a:solidFill>
              <a:ln>
                <a:noFill/>
              </a:ln>
              <a:effectLst/>
            </c:spPr>
            <c:extLst>
              <c:ext xmlns:c16="http://schemas.microsoft.com/office/drawing/2014/chart" uri="{C3380CC4-5D6E-409C-BE32-E72D297353CC}">
                <c16:uniqueId val="{00000071-B0B0-4EC8-AF2F-243F279E30B3}"/>
              </c:ext>
            </c:extLst>
          </c:dPt>
          <c:dPt>
            <c:idx val="21"/>
            <c:invertIfNegative val="0"/>
            <c:bubble3D val="0"/>
            <c:spPr>
              <a:solidFill>
                <a:schemeClr val="accent2">
                  <a:lumMod val="75000"/>
                  <a:alpha val="70000"/>
                </a:schemeClr>
              </a:solidFill>
              <a:ln>
                <a:noFill/>
              </a:ln>
              <a:effectLst/>
            </c:spPr>
            <c:extLst>
              <c:ext xmlns:c16="http://schemas.microsoft.com/office/drawing/2014/chart" uri="{C3380CC4-5D6E-409C-BE32-E72D297353CC}">
                <c16:uniqueId val="{00000073-B0B0-4EC8-AF2F-243F279E30B3}"/>
              </c:ext>
            </c:extLst>
          </c:dPt>
          <c:dPt>
            <c:idx val="22"/>
            <c:invertIfNegative val="0"/>
            <c:bubble3D val="0"/>
            <c:spPr>
              <a:solidFill>
                <a:srgbClr val="3B3838">
                  <a:alpha val="70000"/>
                </a:srgbClr>
              </a:solidFill>
              <a:ln>
                <a:noFill/>
              </a:ln>
              <a:effectLst/>
            </c:spPr>
            <c:extLst>
              <c:ext xmlns:c16="http://schemas.microsoft.com/office/drawing/2014/chart" uri="{C3380CC4-5D6E-409C-BE32-E72D297353CC}">
                <c16:uniqueId val="{00000075-B0B0-4EC8-AF2F-243F279E30B3}"/>
              </c:ext>
            </c:extLst>
          </c:dPt>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游明朝 Demibold" panose="02020600000000000000" pitchFamily="18" charset="-128"/>
                    <a:ea typeface="游明朝 Demibold" panose="02020600000000000000" pitchFamily="18"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前年度収支計画記載書!$V$23:$AS$24</c:f>
              <c:multiLvlStrCache>
                <c:ptCount val="24"/>
                <c:lvl>
                  <c:pt idx="0">
                    <c:v>計画</c:v>
                  </c:pt>
                  <c:pt idx="1">
                    <c:v>実績</c:v>
                  </c:pt>
                  <c:pt idx="2">
                    <c:v>計画</c:v>
                  </c:pt>
                  <c:pt idx="3">
                    <c:v>実績</c:v>
                  </c:pt>
                  <c:pt idx="4">
                    <c:v>計画</c:v>
                  </c:pt>
                  <c:pt idx="5">
                    <c:v>実績</c:v>
                  </c:pt>
                  <c:pt idx="6">
                    <c:v>計画</c:v>
                  </c:pt>
                  <c:pt idx="7">
                    <c:v>実績</c:v>
                  </c:pt>
                  <c:pt idx="8">
                    <c:v>計画</c:v>
                  </c:pt>
                  <c:pt idx="9">
                    <c:v>実績</c:v>
                  </c:pt>
                  <c:pt idx="10">
                    <c:v>計画</c:v>
                  </c:pt>
                  <c:pt idx="11">
                    <c:v>実績</c:v>
                  </c:pt>
                  <c:pt idx="12">
                    <c:v>計画</c:v>
                  </c:pt>
                  <c:pt idx="13">
                    <c:v>実績</c:v>
                  </c:pt>
                  <c:pt idx="14">
                    <c:v>計画</c:v>
                  </c:pt>
                  <c:pt idx="15">
                    <c:v>実績</c:v>
                  </c:pt>
                  <c:pt idx="16">
                    <c:v>計画</c:v>
                  </c:pt>
                  <c:pt idx="17">
                    <c:v>実績</c:v>
                  </c:pt>
                  <c:pt idx="18">
                    <c:v>計画</c:v>
                  </c:pt>
                  <c:pt idx="19">
                    <c:v>実績</c:v>
                  </c:pt>
                  <c:pt idx="20">
                    <c:v>計画</c:v>
                  </c:pt>
                  <c:pt idx="21">
                    <c:v>実績</c:v>
                  </c:pt>
                  <c:pt idx="22">
                    <c:v>計画</c:v>
                  </c:pt>
                  <c:pt idx="23">
                    <c:v>実績</c:v>
                  </c:pt>
                </c:lvl>
                <c:lvl>
                  <c:pt idx="0">
                    <c:v>2月</c:v>
                  </c:pt>
                  <c:pt idx="2">
                    <c:v>3月</c:v>
                  </c:pt>
                  <c:pt idx="4">
                    <c:v>4月</c:v>
                  </c:pt>
                  <c:pt idx="6">
                    <c:v>5月</c:v>
                  </c:pt>
                  <c:pt idx="8">
                    <c:v>6月</c:v>
                  </c:pt>
                  <c:pt idx="10">
                    <c:v>7月</c:v>
                  </c:pt>
                  <c:pt idx="12">
                    <c:v>8月</c:v>
                  </c:pt>
                  <c:pt idx="14">
                    <c:v>9月</c:v>
                  </c:pt>
                  <c:pt idx="16">
                    <c:v>10月</c:v>
                  </c:pt>
                  <c:pt idx="18">
                    <c:v>11月</c:v>
                  </c:pt>
                  <c:pt idx="20">
                    <c:v>12月</c:v>
                  </c:pt>
                  <c:pt idx="22">
                    <c:v>１月</c:v>
                  </c:pt>
                </c:lvl>
              </c:multiLvlStrCache>
            </c:multiLvlStrRef>
          </c:cat>
          <c:val>
            <c:numRef>
              <c:f>前年度収支計画記載書!$V$27:$AS$27</c:f>
              <c:numCache>
                <c:formatCode>#,##0_);[Red]\(#,##0\)</c:formatCode>
                <c:ptCount val="24"/>
                <c:pt idx="0">
                  <c:v>363</c:v>
                </c:pt>
                <c:pt idx="1">
                  <c:v>363</c:v>
                </c:pt>
                <c:pt idx="2">
                  <c:v>363</c:v>
                </c:pt>
                <c:pt idx="3">
                  <c:v>363</c:v>
                </c:pt>
                <c:pt idx="4">
                  <c:v>363</c:v>
                </c:pt>
                <c:pt idx="5">
                  <c:v>363</c:v>
                </c:pt>
                <c:pt idx="6">
                  <c:v>544</c:v>
                </c:pt>
                <c:pt idx="7">
                  <c:v>544</c:v>
                </c:pt>
                <c:pt idx="8">
                  <c:v>544</c:v>
                </c:pt>
                <c:pt idx="9">
                  <c:v>544</c:v>
                </c:pt>
                <c:pt idx="10">
                  <c:v>544</c:v>
                </c:pt>
                <c:pt idx="11">
                  <c:v>544</c:v>
                </c:pt>
                <c:pt idx="12">
                  <c:v>726</c:v>
                </c:pt>
                <c:pt idx="13">
                  <c:v>726</c:v>
                </c:pt>
                <c:pt idx="14">
                  <c:v>726</c:v>
                </c:pt>
                <c:pt idx="15">
                  <c:v>726</c:v>
                </c:pt>
                <c:pt idx="16">
                  <c:v>726</c:v>
                </c:pt>
                <c:pt idx="17">
                  <c:v>726</c:v>
                </c:pt>
                <c:pt idx="18">
                  <c:v>1188</c:v>
                </c:pt>
                <c:pt idx="19">
                  <c:v>908</c:v>
                </c:pt>
                <c:pt idx="20">
                  <c:v>1004</c:v>
                </c:pt>
                <c:pt idx="21">
                  <c:v>908</c:v>
                </c:pt>
                <c:pt idx="22">
                  <c:v>1124</c:v>
                </c:pt>
                <c:pt idx="23">
                  <c:v>908</c:v>
                </c:pt>
              </c:numCache>
            </c:numRef>
          </c:val>
          <c:extLst>
            <c:ext xmlns:c16="http://schemas.microsoft.com/office/drawing/2014/chart" uri="{C3380CC4-5D6E-409C-BE32-E72D297353CC}">
              <c16:uniqueId val="{00000060-A430-455E-814F-FF2B0B96AB11}"/>
            </c:ext>
          </c:extLst>
        </c:ser>
        <c:ser>
          <c:idx val="4"/>
          <c:order val="4"/>
          <c:tx>
            <c:strRef>
              <c:f>前年度収支計画記載書!$U$29</c:f>
              <c:strCache>
                <c:ptCount val="1"/>
                <c:pt idx="0">
                  <c:v>ダミー</c:v>
                </c:pt>
              </c:strCache>
            </c:strRef>
          </c:tx>
          <c:spPr>
            <a:noFill/>
            <a:ln>
              <a:noFill/>
            </a:ln>
            <a:effectLst/>
          </c:spPr>
          <c:invertIfNegative val="0"/>
          <c:dLbls>
            <c:dLbl>
              <c:idx val="0"/>
              <c:tx>
                <c:rich>
                  <a:bodyPr/>
                  <a:lstStyle/>
                  <a:p>
                    <a:fld id="{AC9F3F32-49E6-416B-9643-69352ADAB850}" type="CELLRANGE">
                      <a:rPr lang="en-US" altLang="ja-JP"/>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63-A430-455E-814F-FF2B0B96AB11}"/>
                </c:ext>
              </c:extLst>
            </c:dLbl>
            <c:dLbl>
              <c:idx val="1"/>
              <c:tx>
                <c:rich>
                  <a:bodyPr/>
                  <a:lstStyle/>
                  <a:p>
                    <a:fld id="{0E775FDD-511C-4348-9FCA-3CBE8B2CECEF}" type="CELLRANGE">
                      <a:rPr lang="ja-JP" altLang="en-US"/>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64-A430-455E-814F-FF2B0B96AB11}"/>
                </c:ext>
              </c:extLst>
            </c:dLbl>
            <c:dLbl>
              <c:idx val="2"/>
              <c:tx>
                <c:rich>
                  <a:bodyPr/>
                  <a:lstStyle/>
                  <a:p>
                    <a:fld id="{55887A32-6649-4E9F-A460-7545D600BFF1}" type="CELLRANGE">
                      <a:rPr lang="ja-JP" altLang="en-US"/>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65-A430-455E-814F-FF2B0B96AB11}"/>
                </c:ext>
              </c:extLst>
            </c:dLbl>
            <c:dLbl>
              <c:idx val="3"/>
              <c:tx>
                <c:rich>
                  <a:bodyPr/>
                  <a:lstStyle/>
                  <a:p>
                    <a:fld id="{60308789-F513-4824-91AE-A3B5AE126A1F}" type="CELLRANGE">
                      <a:rPr lang="ja-JP" altLang="en-US"/>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66-A430-455E-814F-FF2B0B96AB11}"/>
                </c:ext>
              </c:extLst>
            </c:dLbl>
            <c:dLbl>
              <c:idx val="4"/>
              <c:tx>
                <c:rich>
                  <a:bodyPr/>
                  <a:lstStyle/>
                  <a:p>
                    <a:fld id="{EF7ACDBE-7671-4374-80A1-A11D4079498A}" type="CELLRANGE">
                      <a:rPr lang="ja-JP" altLang="en-US"/>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67-A430-455E-814F-FF2B0B96AB11}"/>
                </c:ext>
              </c:extLst>
            </c:dLbl>
            <c:dLbl>
              <c:idx val="5"/>
              <c:tx>
                <c:rich>
                  <a:bodyPr/>
                  <a:lstStyle/>
                  <a:p>
                    <a:fld id="{5ED17BE1-6E5E-4D0A-B5B4-8B5BF0313E6C}" type="CELLRANGE">
                      <a:rPr lang="ja-JP" altLang="en-US"/>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68-A430-455E-814F-FF2B0B96AB11}"/>
                </c:ext>
              </c:extLst>
            </c:dLbl>
            <c:dLbl>
              <c:idx val="6"/>
              <c:tx>
                <c:rich>
                  <a:bodyPr/>
                  <a:lstStyle/>
                  <a:p>
                    <a:fld id="{3417BB83-5061-4811-9E54-924B0F9DE234}" type="CELLRANGE">
                      <a:rPr lang="ja-JP" altLang="en-US"/>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69-A430-455E-814F-FF2B0B96AB11}"/>
                </c:ext>
              </c:extLst>
            </c:dLbl>
            <c:dLbl>
              <c:idx val="7"/>
              <c:tx>
                <c:rich>
                  <a:bodyPr/>
                  <a:lstStyle/>
                  <a:p>
                    <a:fld id="{DB91DFE1-202E-4DC1-B0CF-F87FE5ECBDD2}" type="CELLRANGE">
                      <a:rPr lang="ja-JP" altLang="en-US"/>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6A-A430-455E-814F-FF2B0B96AB11}"/>
                </c:ext>
              </c:extLst>
            </c:dLbl>
            <c:dLbl>
              <c:idx val="8"/>
              <c:tx>
                <c:rich>
                  <a:bodyPr/>
                  <a:lstStyle/>
                  <a:p>
                    <a:fld id="{76FD1D5F-74FC-4834-8C62-FBA3E81BA6D2}" type="CELLRANGE">
                      <a:rPr lang="ja-JP" altLang="en-US"/>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6B-A430-455E-814F-FF2B0B96AB11}"/>
                </c:ext>
              </c:extLst>
            </c:dLbl>
            <c:dLbl>
              <c:idx val="9"/>
              <c:tx>
                <c:rich>
                  <a:bodyPr/>
                  <a:lstStyle/>
                  <a:p>
                    <a:fld id="{B60D3498-90D6-4A86-9D75-BE7164D50080}" type="CELLRANGE">
                      <a:rPr lang="ja-JP" altLang="en-US"/>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6C-A430-455E-814F-FF2B0B96AB11}"/>
                </c:ext>
              </c:extLst>
            </c:dLbl>
            <c:dLbl>
              <c:idx val="10"/>
              <c:tx>
                <c:rich>
                  <a:bodyPr/>
                  <a:lstStyle/>
                  <a:p>
                    <a:fld id="{2EDF4E9A-A688-4739-814B-509A3EF26E1A}" type="CELLRANGE">
                      <a:rPr lang="ja-JP" altLang="en-US"/>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6D-A430-455E-814F-FF2B0B96AB11}"/>
                </c:ext>
              </c:extLst>
            </c:dLbl>
            <c:dLbl>
              <c:idx val="11"/>
              <c:tx>
                <c:rich>
                  <a:bodyPr/>
                  <a:lstStyle/>
                  <a:p>
                    <a:fld id="{9C190E32-F729-4D71-BA50-9931D1FBE7E7}" type="CELLRANGE">
                      <a:rPr lang="ja-JP" altLang="en-US"/>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6E-A430-455E-814F-FF2B0B96AB11}"/>
                </c:ext>
              </c:extLst>
            </c:dLbl>
            <c:dLbl>
              <c:idx val="12"/>
              <c:tx>
                <c:rich>
                  <a:bodyPr/>
                  <a:lstStyle/>
                  <a:p>
                    <a:fld id="{6D59B9BB-AF86-49AC-9358-C05B2882A92E}" type="CELLRANGE">
                      <a:rPr lang="ja-JP" altLang="en-US"/>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6F-A430-455E-814F-FF2B0B96AB11}"/>
                </c:ext>
              </c:extLst>
            </c:dLbl>
            <c:dLbl>
              <c:idx val="13"/>
              <c:tx>
                <c:rich>
                  <a:bodyPr/>
                  <a:lstStyle/>
                  <a:p>
                    <a:fld id="{3576BA0B-F64D-457A-9349-3D1E1059B46E}" type="CELLRANGE">
                      <a:rPr lang="ja-JP" altLang="en-US"/>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70-A430-455E-814F-FF2B0B96AB11}"/>
                </c:ext>
              </c:extLst>
            </c:dLbl>
            <c:dLbl>
              <c:idx val="14"/>
              <c:tx>
                <c:rich>
                  <a:bodyPr/>
                  <a:lstStyle/>
                  <a:p>
                    <a:fld id="{3679D22A-46C5-4E86-AA64-9EF6AFEECFEB}" type="CELLRANGE">
                      <a:rPr lang="ja-JP" altLang="en-US"/>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71-A430-455E-814F-FF2B0B96AB11}"/>
                </c:ext>
              </c:extLst>
            </c:dLbl>
            <c:dLbl>
              <c:idx val="15"/>
              <c:tx>
                <c:rich>
                  <a:bodyPr/>
                  <a:lstStyle/>
                  <a:p>
                    <a:fld id="{98CC46CD-22D7-40FD-ABF7-748150582740}" type="CELLRANGE">
                      <a:rPr lang="ja-JP" altLang="en-US"/>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72-A430-455E-814F-FF2B0B96AB11}"/>
                </c:ext>
              </c:extLst>
            </c:dLbl>
            <c:dLbl>
              <c:idx val="16"/>
              <c:tx>
                <c:rich>
                  <a:bodyPr/>
                  <a:lstStyle/>
                  <a:p>
                    <a:fld id="{7058C9EA-15DB-42B4-A46B-FF7770120F8C}" type="CELLRANGE">
                      <a:rPr lang="ja-JP" altLang="en-US"/>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73-A430-455E-814F-FF2B0B96AB11}"/>
                </c:ext>
              </c:extLst>
            </c:dLbl>
            <c:dLbl>
              <c:idx val="17"/>
              <c:tx>
                <c:rich>
                  <a:bodyPr/>
                  <a:lstStyle/>
                  <a:p>
                    <a:fld id="{AB3ABE69-312F-4557-8480-781F8D191144}" type="CELLRANGE">
                      <a:rPr lang="ja-JP" altLang="en-US"/>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74-A430-455E-814F-FF2B0B96AB11}"/>
                </c:ext>
              </c:extLst>
            </c:dLbl>
            <c:dLbl>
              <c:idx val="18"/>
              <c:tx>
                <c:rich>
                  <a:bodyPr/>
                  <a:lstStyle/>
                  <a:p>
                    <a:fld id="{11281733-5652-4C1E-91E0-981A00BB51BF}" type="CELLRANGE">
                      <a:rPr lang="ja-JP" altLang="en-US"/>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75-A430-455E-814F-FF2B0B96AB11}"/>
                </c:ext>
              </c:extLst>
            </c:dLbl>
            <c:dLbl>
              <c:idx val="19"/>
              <c:tx>
                <c:rich>
                  <a:bodyPr/>
                  <a:lstStyle/>
                  <a:p>
                    <a:fld id="{0D696891-DA30-4214-9436-49A2FE50C9A0}" type="CELLRANGE">
                      <a:rPr lang="ja-JP" altLang="en-US"/>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76-A430-455E-814F-FF2B0B96AB11}"/>
                </c:ext>
              </c:extLst>
            </c:dLbl>
            <c:dLbl>
              <c:idx val="20"/>
              <c:tx>
                <c:rich>
                  <a:bodyPr/>
                  <a:lstStyle/>
                  <a:p>
                    <a:fld id="{C9AB9E7D-DFB6-4864-A1FB-26387C1303B2}" type="CELLRANGE">
                      <a:rPr lang="ja-JP" altLang="en-US"/>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77-A430-455E-814F-FF2B0B96AB11}"/>
                </c:ext>
              </c:extLst>
            </c:dLbl>
            <c:dLbl>
              <c:idx val="21"/>
              <c:tx>
                <c:rich>
                  <a:bodyPr/>
                  <a:lstStyle/>
                  <a:p>
                    <a:fld id="{5B54A67C-0F09-456E-8DC8-DE8D823F3441}" type="CELLRANGE">
                      <a:rPr lang="ja-JP" altLang="en-US"/>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78-A430-455E-814F-FF2B0B96AB11}"/>
                </c:ext>
              </c:extLst>
            </c:dLbl>
            <c:dLbl>
              <c:idx val="22"/>
              <c:tx>
                <c:rich>
                  <a:bodyPr/>
                  <a:lstStyle/>
                  <a:p>
                    <a:fld id="{D1488DA5-2964-43F6-B233-BDCAF1EE3C0B}" type="CELLRANGE">
                      <a:rPr lang="ja-JP" altLang="en-US"/>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79-A430-455E-814F-FF2B0B96AB11}"/>
                </c:ext>
              </c:extLst>
            </c:dLbl>
            <c:dLbl>
              <c:idx val="23"/>
              <c:tx>
                <c:rich>
                  <a:bodyPr/>
                  <a:lstStyle/>
                  <a:p>
                    <a:fld id="{29A3C4D6-66C7-44B1-8C6A-55448CA5E260}" type="CELLRANGE">
                      <a:rPr lang="ja-JP" altLang="en-US"/>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7A-A430-455E-814F-FF2B0B96AB11}"/>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游明朝 Demibold" panose="02020600000000000000" pitchFamily="18" charset="-128"/>
                    <a:ea typeface="游明朝 Demibold" panose="02020600000000000000" pitchFamily="18" charset="-128"/>
                    <a:cs typeface="+mn-cs"/>
                  </a:defRPr>
                </a:pPr>
                <a:endParaRPr lang="ja-JP"/>
              </a:p>
            </c:txPr>
            <c:dLblPos val="inBase"/>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multiLvlStrRef>
              <c:f>前年度収支計画記載書!$V$23:$AS$24</c:f>
              <c:multiLvlStrCache>
                <c:ptCount val="24"/>
                <c:lvl>
                  <c:pt idx="0">
                    <c:v>計画</c:v>
                  </c:pt>
                  <c:pt idx="1">
                    <c:v>実績</c:v>
                  </c:pt>
                  <c:pt idx="2">
                    <c:v>計画</c:v>
                  </c:pt>
                  <c:pt idx="3">
                    <c:v>実績</c:v>
                  </c:pt>
                  <c:pt idx="4">
                    <c:v>計画</c:v>
                  </c:pt>
                  <c:pt idx="5">
                    <c:v>実績</c:v>
                  </c:pt>
                  <c:pt idx="6">
                    <c:v>計画</c:v>
                  </c:pt>
                  <c:pt idx="7">
                    <c:v>実績</c:v>
                  </c:pt>
                  <c:pt idx="8">
                    <c:v>計画</c:v>
                  </c:pt>
                  <c:pt idx="9">
                    <c:v>実績</c:v>
                  </c:pt>
                  <c:pt idx="10">
                    <c:v>計画</c:v>
                  </c:pt>
                  <c:pt idx="11">
                    <c:v>実績</c:v>
                  </c:pt>
                  <c:pt idx="12">
                    <c:v>計画</c:v>
                  </c:pt>
                  <c:pt idx="13">
                    <c:v>実績</c:v>
                  </c:pt>
                  <c:pt idx="14">
                    <c:v>計画</c:v>
                  </c:pt>
                  <c:pt idx="15">
                    <c:v>実績</c:v>
                  </c:pt>
                  <c:pt idx="16">
                    <c:v>計画</c:v>
                  </c:pt>
                  <c:pt idx="17">
                    <c:v>実績</c:v>
                  </c:pt>
                  <c:pt idx="18">
                    <c:v>計画</c:v>
                  </c:pt>
                  <c:pt idx="19">
                    <c:v>実績</c:v>
                  </c:pt>
                  <c:pt idx="20">
                    <c:v>計画</c:v>
                  </c:pt>
                  <c:pt idx="21">
                    <c:v>実績</c:v>
                  </c:pt>
                  <c:pt idx="22">
                    <c:v>計画</c:v>
                  </c:pt>
                  <c:pt idx="23">
                    <c:v>実績</c:v>
                  </c:pt>
                </c:lvl>
                <c:lvl>
                  <c:pt idx="0">
                    <c:v>2月</c:v>
                  </c:pt>
                  <c:pt idx="2">
                    <c:v>3月</c:v>
                  </c:pt>
                  <c:pt idx="4">
                    <c:v>4月</c:v>
                  </c:pt>
                  <c:pt idx="6">
                    <c:v>5月</c:v>
                  </c:pt>
                  <c:pt idx="8">
                    <c:v>6月</c:v>
                  </c:pt>
                  <c:pt idx="10">
                    <c:v>7月</c:v>
                  </c:pt>
                  <c:pt idx="12">
                    <c:v>8月</c:v>
                  </c:pt>
                  <c:pt idx="14">
                    <c:v>9月</c:v>
                  </c:pt>
                  <c:pt idx="16">
                    <c:v>10月</c:v>
                  </c:pt>
                  <c:pt idx="18">
                    <c:v>11月</c:v>
                  </c:pt>
                  <c:pt idx="20">
                    <c:v>12月</c:v>
                  </c:pt>
                  <c:pt idx="22">
                    <c:v>１月</c:v>
                  </c:pt>
                </c:lvl>
              </c:multiLvlStrCache>
            </c:multiLvlStrRef>
          </c:cat>
          <c:val>
            <c:numRef>
              <c:f>前年度収支計画記載書!$V$29:$AS$29</c:f>
              <c:numCache>
                <c:formatCode>#,##0_);[Red]\(#,##0\)</c:formatCode>
                <c:ptCount val="24"/>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1</c:v>
                </c:pt>
                <c:pt idx="23">
                  <c:v>1</c:v>
                </c:pt>
              </c:numCache>
            </c:numRef>
          </c:val>
          <c:extLst>
            <c:ext xmlns:c15="http://schemas.microsoft.com/office/drawing/2012/chart" uri="{02D57815-91ED-43cb-92C2-25804820EDAC}">
              <c15:datalabelsRange>
                <c15:f>前年度収支計画記載書!$V$28:$AS$28</c15:f>
                <c15:dlblRangeCache>
                  <c:ptCount val="24"/>
                  <c:pt idx="0">
                    <c:v>929</c:v>
                  </c:pt>
                  <c:pt idx="1">
                    <c:v>1,057</c:v>
                  </c:pt>
                  <c:pt idx="2">
                    <c:v>1,316</c:v>
                  </c:pt>
                  <c:pt idx="3">
                    <c:v>1,324</c:v>
                  </c:pt>
                  <c:pt idx="4">
                    <c:v>1,495</c:v>
                  </c:pt>
                  <c:pt idx="5">
                    <c:v>1,751</c:v>
                  </c:pt>
                  <c:pt idx="6">
                    <c:v>1,932</c:v>
                  </c:pt>
                  <c:pt idx="7">
                    <c:v>1,932</c:v>
                  </c:pt>
                  <c:pt idx="8">
                    <c:v>2,199</c:v>
                  </c:pt>
                  <c:pt idx="9">
                    <c:v>2,199</c:v>
                  </c:pt>
                  <c:pt idx="10">
                    <c:v>2,434</c:v>
                  </c:pt>
                  <c:pt idx="11">
                    <c:v>2,626</c:v>
                  </c:pt>
                  <c:pt idx="12">
                    <c:v>2,653</c:v>
                  </c:pt>
                  <c:pt idx="13">
                    <c:v>2,808</c:v>
                  </c:pt>
                  <c:pt idx="14">
                    <c:v>2,755</c:v>
                  </c:pt>
                  <c:pt idx="15">
                    <c:v>3,075</c:v>
                  </c:pt>
                  <c:pt idx="16">
                    <c:v>3,112</c:v>
                  </c:pt>
                  <c:pt idx="17">
                    <c:v>3,502</c:v>
                  </c:pt>
                  <c:pt idx="18">
                    <c:v>3,757</c:v>
                  </c:pt>
                  <c:pt idx="19">
                    <c:v>3,684</c:v>
                  </c:pt>
                  <c:pt idx="20">
                    <c:v>3,814</c:v>
                  </c:pt>
                  <c:pt idx="21">
                    <c:v>3,951</c:v>
                  </c:pt>
                  <c:pt idx="22">
                    <c:v>4,030</c:v>
                  </c:pt>
                  <c:pt idx="23">
                    <c:v>4,379</c:v>
                  </c:pt>
                </c15:dlblRangeCache>
              </c15:datalabelsRange>
            </c:ext>
            <c:ext xmlns:c16="http://schemas.microsoft.com/office/drawing/2014/chart" uri="{C3380CC4-5D6E-409C-BE32-E72D297353CC}">
              <c16:uniqueId val="{00000062-A430-455E-814F-FF2B0B96AB11}"/>
            </c:ext>
          </c:extLst>
        </c:ser>
        <c:dLbls>
          <c:showLegendKey val="0"/>
          <c:showVal val="0"/>
          <c:showCatName val="0"/>
          <c:showSerName val="0"/>
          <c:showPercent val="0"/>
          <c:showBubbleSize val="0"/>
        </c:dLbls>
        <c:gapWidth val="50"/>
        <c:overlap val="100"/>
        <c:axId val="987539640"/>
        <c:axId val="987542264"/>
        <c:extLst>
          <c:ext xmlns:c15="http://schemas.microsoft.com/office/drawing/2012/chart" uri="{02D57815-91ED-43cb-92C2-25804820EDAC}">
            <c15:filteredBarSeries>
              <c15:ser>
                <c:idx val="3"/>
                <c:order val="3"/>
                <c:tx>
                  <c:strRef>
                    <c:extLst>
                      <c:ext uri="{02D57815-91ED-43cb-92C2-25804820EDAC}">
                        <c15:formulaRef>
                          <c15:sqref>前年度収支計画記載書!$U$28</c15:sqref>
                        </c15:formulaRef>
                      </c:ext>
                    </c:extLst>
                    <c:strCache>
                      <c:ptCount val="1"/>
                      <c:pt idx="0">
                        <c:v>合計</c:v>
                      </c:pt>
                    </c:strCache>
                  </c:strRef>
                </c:tx>
                <c:spPr>
                  <a:solidFill>
                    <a:schemeClr val="accent4"/>
                  </a:solidFill>
                  <a:ln>
                    <a:noFill/>
                  </a:ln>
                  <a:effectLst/>
                </c:spPr>
                <c:invertIfNegative val="0"/>
                <c:cat>
                  <c:multiLvlStrRef>
                    <c:extLst>
                      <c:ext uri="{02D57815-91ED-43cb-92C2-25804820EDAC}">
                        <c15:formulaRef>
                          <c15:sqref>前年度収支計画記載書!$V$23:$AS$24</c15:sqref>
                        </c15:formulaRef>
                      </c:ext>
                    </c:extLst>
                    <c:multiLvlStrCache>
                      <c:ptCount val="24"/>
                      <c:lvl>
                        <c:pt idx="0">
                          <c:v>計画</c:v>
                        </c:pt>
                        <c:pt idx="1">
                          <c:v>実績</c:v>
                        </c:pt>
                        <c:pt idx="2">
                          <c:v>計画</c:v>
                        </c:pt>
                        <c:pt idx="3">
                          <c:v>実績</c:v>
                        </c:pt>
                        <c:pt idx="4">
                          <c:v>計画</c:v>
                        </c:pt>
                        <c:pt idx="5">
                          <c:v>実績</c:v>
                        </c:pt>
                        <c:pt idx="6">
                          <c:v>計画</c:v>
                        </c:pt>
                        <c:pt idx="7">
                          <c:v>実績</c:v>
                        </c:pt>
                        <c:pt idx="8">
                          <c:v>計画</c:v>
                        </c:pt>
                        <c:pt idx="9">
                          <c:v>実績</c:v>
                        </c:pt>
                        <c:pt idx="10">
                          <c:v>計画</c:v>
                        </c:pt>
                        <c:pt idx="11">
                          <c:v>実績</c:v>
                        </c:pt>
                        <c:pt idx="12">
                          <c:v>計画</c:v>
                        </c:pt>
                        <c:pt idx="13">
                          <c:v>実績</c:v>
                        </c:pt>
                        <c:pt idx="14">
                          <c:v>計画</c:v>
                        </c:pt>
                        <c:pt idx="15">
                          <c:v>実績</c:v>
                        </c:pt>
                        <c:pt idx="16">
                          <c:v>計画</c:v>
                        </c:pt>
                        <c:pt idx="17">
                          <c:v>実績</c:v>
                        </c:pt>
                        <c:pt idx="18">
                          <c:v>計画</c:v>
                        </c:pt>
                        <c:pt idx="19">
                          <c:v>実績</c:v>
                        </c:pt>
                        <c:pt idx="20">
                          <c:v>計画</c:v>
                        </c:pt>
                        <c:pt idx="21">
                          <c:v>実績</c:v>
                        </c:pt>
                        <c:pt idx="22">
                          <c:v>計画</c:v>
                        </c:pt>
                        <c:pt idx="23">
                          <c:v>実績</c:v>
                        </c:pt>
                      </c:lvl>
                      <c:lvl>
                        <c:pt idx="0">
                          <c:v>2月</c:v>
                        </c:pt>
                        <c:pt idx="2">
                          <c:v>3月</c:v>
                        </c:pt>
                        <c:pt idx="4">
                          <c:v>4月</c:v>
                        </c:pt>
                        <c:pt idx="6">
                          <c:v>5月</c:v>
                        </c:pt>
                        <c:pt idx="8">
                          <c:v>6月</c:v>
                        </c:pt>
                        <c:pt idx="10">
                          <c:v>7月</c:v>
                        </c:pt>
                        <c:pt idx="12">
                          <c:v>8月</c:v>
                        </c:pt>
                        <c:pt idx="14">
                          <c:v>9月</c:v>
                        </c:pt>
                        <c:pt idx="16">
                          <c:v>10月</c:v>
                        </c:pt>
                        <c:pt idx="18">
                          <c:v>11月</c:v>
                        </c:pt>
                        <c:pt idx="20">
                          <c:v>12月</c:v>
                        </c:pt>
                        <c:pt idx="22">
                          <c:v>１月</c:v>
                        </c:pt>
                      </c:lvl>
                    </c:multiLvlStrCache>
                  </c:multiLvlStrRef>
                </c:cat>
                <c:val>
                  <c:numRef>
                    <c:extLst>
                      <c:ext uri="{02D57815-91ED-43cb-92C2-25804820EDAC}">
                        <c15:formulaRef>
                          <c15:sqref>前年度収支計画記載書!$V$28:$AS$28</c15:sqref>
                        </c15:formulaRef>
                      </c:ext>
                    </c:extLst>
                    <c:numCache>
                      <c:formatCode>#,##0_);[Red]\(#,##0\)</c:formatCode>
                      <c:ptCount val="24"/>
                      <c:pt idx="0">
                        <c:v>929</c:v>
                      </c:pt>
                      <c:pt idx="1">
                        <c:v>1057</c:v>
                      </c:pt>
                      <c:pt idx="2">
                        <c:v>1316</c:v>
                      </c:pt>
                      <c:pt idx="3">
                        <c:v>1324</c:v>
                      </c:pt>
                      <c:pt idx="4">
                        <c:v>1495</c:v>
                      </c:pt>
                      <c:pt idx="5">
                        <c:v>1751</c:v>
                      </c:pt>
                      <c:pt idx="6">
                        <c:v>1932</c:v>
                      </c:pt>
                      <c:pt idx="7">
                        <c:v>1932</c:v>
                      </c:pt>
                      <c:pt idx="8">
                        <c:v>2199</c:v>
                      </c:pt>
                      <c:pt idx="9">
                        <c:v>2199</c:v>
                      </c:pt>
                      <c:pt idx="10">
                        <c:v>2434</c:v>
                      </c:pt>
                      <c:pt idx="11">
                        <c:v>2626</c:v>
                      </c:pt>
                      <c:pt idx="12">
                        <c:v>2653</c:v>
                      </c:pt>
                      <c:pt idx="13">
                        <c:v>2808</c:v>
                      </c:pt>
                      <c:pt idx="14">
                        <c:v>2755</c:v>
                      </c:pt>
                      <c:pt idx="15">
                        <c:v>3075</c:v>
                      </c:pt>
                      <c:pt idx="16">
                        <c:v>3112</c:v>
                      </c:pt>
                      <c:pt idx="17">
                        <c:v>3502</c:v>
                      </c:pt>
                      <c:pt idx="18">
                        <c:v>3757</c:v>
                      </c:pt>
                      <c:pt idx="19">
                        <c:v>3684</c:v>
                      </c:pt>
                      <c:pt idx="20">
                        <c:v>3814</c:v>
                      </c:pt>
                      <c:pt idx="21">
                        <c:v>3951</c:v>
                      </c:pt>
                      <c:pt idx="22">
                        <c:v>4030</c:v>
                      </c:pt>
                      <c:pt idx="23">
                        <c:v>4379</c:v>
                      </c:pt>
                    </c:numCache>
                  </c:numRef>
                </c:val>
                <c:extLst>
                  <c:ext xmlns:c16="http://schemas.microsoft.com/office/drawing/2014/chart" uri="{C3380CC4-5D6E-409C-BE32-E72D297353CC}">
                    <c16:uniqueId val="{00000061-A430-455E-814F-FF2B0B96AB11}"/>
                  </c:ext>
                </c:extLst>
              </c15:ser>
            </c15:filteredBarSeries>
          </c:ext>
        </c:extLst>
      </c:barChart>
      <c:catAx>
        <c:axId val="987539640"/>
        <c:scaling>
          <c:orientation val="minMax"/>
        </c:scaling>
        <c:delete val="0"/>
        <c:axPos val="b"/>
        <c:majorGridlines>
          <c:spPr>
            <a:ln w="317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317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游明朝 Demibold" panose="02020600000000000000" pitchFamily="18" charset="-128"/>
                <a:ea typeface="游明朝 Demibold" panose="02020600000000000000" pitchFamily="18" charset="-128"/>
                <a:cs typeface="+mn-cs"/>
              </a:defRPr>
            </a:pPr>
            <a:endParaRPr lang="ja-JP"/>
          </a:p>
        </c:txPr>
        <c:crossAx val="987542264"/>
        <c:crosses val="autoZero"/>
        <c:auto val="1"/>
        <c:lblAlgn val="ctr"/>
        <c:lblOffset val="100"/>
        <c:noMultiLvlLbl val="0"/>
      </c:catAx>
      <c:valAx>
        <c:axId val="987542264"/>
        <c:scaling>
          <c:orientation val="minMax"/>
        </c:scaling>
        <c:delete val="0"/>
        <c:axPos val="l"/>
        <c:majorGridlines>
          <c:spPr>
            <a:ln w="3175" cap="flat" cmpd="sng" algn="ctr">
              <a:solidFill>
                <a:schemeClr val="tx1">
                  <a:lumMod val="15000"/>
                  <a:lumOff val="85000"/>
                </a:schemeClr>
              </a:solidFill>
              <a:round/>
            </a:ln>
            <a:effectLst/>
          </c:spPr>
        </c:majorGridlines>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solidFill>
                <a:latin typeface="游明朝 Demibold" panose="02020600000000000000" pitchFamily="18" charset="-128"/>
                <a:ea typeface="游明朝 Demibold" panose="02020600000000000000" pitchFamily="18" charset="-128"/>
                <a:cs typeface="+mn-cs"/>
              </a:defRPr>
            </a:pPr>
            <a:endParaRPr lang="ja-JP"/>
          </a:p>
        </c:txPr>
        <c:crossAx val="987539640"/>
        <c:crosses val="autoZero"/>
        <c:crossBetween val="between"/>
      </c:valAx>
      <c:spPr>
        <a:noFill/>
        <a:ln>
          <a:noFill/>
        </a:ln>
        <a:effectLst/>
      </c:spPr>
    </c:plotArea>
    <c:plotVisOnly val="1"/>
    <c:dispBlanksAs val="span"/>
    <c:showDLblsOverMax val="0"/>
  </c:chart>
  <c:spPr>
    <a:solidFill>
      <a:schemeClr val="bg1"/>
    </a:solidFill>
    <a:ln w="25400" cap="flat" cmpd="sng" algn="ctr">
      <a:solidFill>
        <a:schemeClr val="tx1"/>
      </a:solidFill>
      <a:round/>
    </a:ln>
    <a:effectLst/>
  </c:spPr>
  <c:txPr>
    <a:bodyPr/>
    <a:lstStyle/>
    <a:p>
      <a:pPr>
        <a:defRPr sz="1200">
          <a:solidFill>
            <a:schemeClr val="tx1"/>
          </a:solidFill>
          <a:latin typeface="游明朝 Demibold" panose="02020600000000000000" pitchFamily="18" charset="-128"/>
          <a:ea typeface="游明朝 Demibold" panose="02020600000000000000" pitchFamily="18" charset="-128"/>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1845264059971141E-2"/>
          <c:y val="2.4520370925636279E-2"/>
          <c:w val="0.92074024764033657"/>
          <c:h val="0.91717038008698748"/>
        </c:manualLayout>
      </c:layout>
      <c:barChart>
        <c:barDir val="col"/>
        <c:grouping val="stacked"/>
        <c:varyColors val="0"/>
        <c:ser>
          <c:idx val="0"/>
          <c:order val="0"/>
          <c:tx>
            <c:strRef>
              <c:f>収支計画書_詳細!$AG$23</c:f>
              <c:strCache>
                <c:ptCount val="1"/>
                <c:pt idx="0">
                  <c:v>雇用契約(フルタイム)</c:v>
                </c:pt>
              </c:strCache>
            </c:strRef>
          </c:tx>
          <c:spPr>
            <a:solidFill>
              <a:schemeClr val="accent3">
                <a:lumMod val="40000"/>
                <a:lumOff val="60000"/>
                <a:alpha val="7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游明朝 Demibold" panose="02020600000000000000" pitchFamily="18" charset="-128"/>
                    <a:ea typeface="游明朝 Demibold" panose="02020600000000000000" pitchFamily="18"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収支計画書_詳細!$U$21:$AE$21</c15:sqref>
                  </c15:fullRef>
                </c:ext>
              </c:extLst>
              <c:f>収支計画書_詳細!$W$21:$AE$21</c:f>
              <c:strCache>
                <c:ptCount val="9"/>
                <c:pt idx="0">
                  <c:v>5月
(計画)</c:v>
                </c:pt>
                <c:pt idx="1">
                  <c:v>6月
(計画)</c:v>
                </c:pt>
                <c:pt idx="2">
                  <c:v>7月
(計画)</c:v>
                </c:pt>
                <c:pt idx="3">
                  <c:v>8月
(計画)</c:v>
                </c:pt>
                <c:pt idx="4">
                  <c:v>9月
(計画)</c:v>
                </c:pt>
                <c:pt idx="5">
                  <c:v>10月
(計画)</c:v>
                </c:pt>
                <c:pt idx="6">
                  <c:v>11月
(計画)</c:v>
                </c:pt>
                <c:pt idx="7">
                  <c:v>12月
(計画)</c:v>
                </c:pt>
                <c:pt idx="8">
                  <c:v>1月
(計画)</c:v>
                </c:pt>
              </c:strCache>
            </c:strRef>
          </c:cat>
          <c:val>
            <c:numRef>
              <c:extLst>
                <c:ext xmlns:c15="http://schemas.microsoft.com/office/drawing/2012/chart" uri="{02D57815-91ED-43cb-92C2-25804820EDAC}">
                  <c15:fullRef>
                    <c15:sqref>収支計画書_詳細!$AH$23:$AR$23</c15:sqref>
                  </c15:fullRef>
                </c:ext>
              </c:extLst>
              <c:f>収支計画書_詳細!$AJ$23:$AR$23</c:f>
              <c:numCache>
                <c:formatCode>#,##0_);[Red]\(#,##0\)</c:formatCode>
                <c:ptCount val="9"/>
                <c:pt idx="0">
                  <c:v>854</c:v>
                </c:pt>
                <c:pt idx="1">
                  <c:v>1708</c:v>
                </c:pt>
                <c:pt idx="2">
                  <c:v>2562</c:v>
                </c:pt>
                <c:pt idx="3">
                  <c:v>3843</c:v>
                </c:pt>
                <c:pt idx="4">
                  <c:v>5124</c:v>
                </c:pt>
                <c:pt idx="5">
                  <c:v>6405</c:v>
                </c:pt>
                <c:pt idx="6">
                  <c:v>8113</c:v>
                </c:pt>
                <c:pt idx="7">
                  <c:v>9821</c:v>
                </c:pt>
                <c:pt idx="8">
                  <c:v>11957</c:v>
                </c:pt>
              </c:numCache>
            </c:numRef>
          </c:val>
          <c:extLst>
            <c:ext xmlns:c16="http://schemas.microsoft.com/office/drawing/2014/chart" uri="{C3380CC4-5D6E-409C-BE32-E72D297353CC}">
              <c16:uniqueId val="{00000000-CCFA-4075-B229-5DF5E314411D}"/>
            </c:ext>
          </c:extLst>
        </c:ser>
        <c:ser>
          <c:idx val="2"/>
          <c:order val="1"/>
          <c:tx>
            <c:strRef>
              <c:f>{"雇用契約(フルタイム)片手型"}</c:f>
              <c:strCache>
                <c:ptCount val="1"/>
                <c:pt idx="0">
                  <c:v>雇用契約(フルタイム)片手型</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solidFill>
                    <a:latin typeface="游明朝 Demibold" panose="02020600000000000000" pitchFamily="18" charset="-128"/>
                    <a:ea typeface="游明朝 Demibold" panose="02020600000000000000" pitchFamily="18"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収支計画書_詳細!$U$21:$AE$21</c15:sqref>
                  </c15:fullRef>
                </c:ext>
              </c:extLst>
              <c:f>収支計画書_詳細!$W$21:$AE$21</c:f>
              <c:strCache>
                <c:ptCount val="9"/>
                <c:pt idx="0">
                  <c:v>5月
(計画)</c:v>
                </c:pt>
                <c:pt idx="1">
                  <c:v>6月
(計画)</c:v>
                </c:pt>
                <c:pt idx="2">
                  <c:v>7月
(計画)</c:v>
                </c:pt>
                <c:pt idx="3">
                  <c:v>8月
(計画)</c:v>
                </c:pt>
                <c:pt idx="4">
                  <c:v>9月
(計画)</c:v>
                </c:pt>
                <c:pt idx="5">
                  <c:v>10月
(計画)</c:v>
                </c:pt>
                <c:pt idx="6">
                  <c:v>11月
(計画)</c:v>
                </c:pt>
                <c:pt idx="7">
                  <c:v>12月
(計画)</c:v>
                </c:pt>
                <c:pt idx="8">
                  <c:v>1月
(計画)</c:v>
                </c:pt>
              </c:strCache>
            </c:strRef>
          </c:cat>
          <c:val>
            <c:numRef>
              <c:extLst>
                <c:ext xmlns:c15="http://schemas.microsoft.com/office/drawing/2012/chart" uri="{02D57815-91ED-43cb-92C2-25804820EDAC}">
                  <c15:fullRef>
                    <c15:sqref>収支計画書_詳細!$AH$24:$AR$24</c15:sqref>
                  </c15:fullRef>
                </c:ext>
              </c:extLst>
              <c:f>収支計画書_詳細!$AJ$24:$AR$24</c:f>
              <c:numCache>
                <c:formatCode>#,##0_);[Red]\(#,##0\)</c:formatCode>
                <c:ptCount val="9"/>
                <c:pt idx="0">
                  <c:v>534</c:v>
                </c:pt>
                <c:pt idx="1">
                  <c:v>1068</c:v>
                </c:pt>
                <c:pt idx="2">
                  <c:v>1869</c:v>
                </c:pt>
                <c:pt idx="3">
                  <c:v>2670</c:v>
                </c:pt>
                <c:pt idx="4">
                  <c:v>3471</c:v>
                </c:pt>
                <c:pt idx="5">
                  <c:v>4539</c:v>
                </c:pt>
                <c:pt idx="6">
                  <c:v>5607</c:v>
                </c:pt>
                <c:pt idx="7">
                  <c:v>6675</c:v>
                </c:pt>
                <c:pt idx="8">
                  <c:v>8010</c:v>
                </c:pt>
              </c:numCache>
            </c:numRef>
          </c:val>
          <c:extLst>
            <c:ext xmlns:c16="http://schemas.microsoft.com/office/drawing/2014/chart" uri="{C3380CC4-5D6E-409C-BE32-E72D297353CC}">
              <c16:uniqueId val="{0000000B-BFDE-4A9B-9604-C938C3AAA836}"/>
            </c:ext>
          </c:extLst>
        </c:ser>
        <c:ser>
          <c:idx val="1"/>
          <c:order val="2"/>
          <c:tx>
            <c:strRef>
              <c:f>収支計画書_詳細!$AG$25</c:f>
              <c:strCache>
                <c:ptCount val="1"/>
                <c:pt idx="0">
                  <c:v>雇用契約(フルタイム)以外</c:v>
                </c:pt>
              </c:strCache>
            </c:strRef>
          </c:tx>
          <c:spPr>
            <a:solidFill>
              <a:srgbClr val="E7E6E6">
                <a:lumMod val="25000"/>
                <a:alpha val="70000"/>
              </a:srgb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bg1"/>
                    </a:solidFill>
                    <a:latin typeface="游明朝 Demibold" panose="02020600000000000000" pitchFamily="18" charset="-128"/>
                    <a:ea typeface="游明朝 Demibold" panose="02020600000000000000" pitchFamily="18"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収支計画書_詳細!$U$21:$AE$21</c15:sqref>
                  </c15:fullRef>
                </c:ext>
              </c:extLst>
              <c:f>収支計画書_詳細!$W$21:$AE$21</c:f>
              <c:strCache>
                <c:ptCount val="9"/>
                <c:pt idx="0">
                  <c:v>5月
(計画)</c:v>
                </c:pt>
                <c:pt idx="1">
                  <c:v>6月
(計画)</c:v>
                </c:pt>
                <c:pt idx="2">
                  <c:v>7月
(計画)</c:v>
                </c:pt>
                <c:pt idx="3">
                  <c:v>8月
(計画)</c:v>
                </c:pt>
                <c:pt idx="4">
                  <c:v>9月
(計画)</c:v>
                </c:pt>
                <c:pt idx="5">
                  <c:v>10月
(計画)</c:v>
                </c:pt>
                <c:pt idx="6">
                  <c:v>11月
(計画)</c:v>
                </c:pt>
                <c:pt idx="7">
                  <c:v>12月
(計画)</c:v>
                </c:pt>
                <c:pt idx="8">
                  <c:v>1月
(計画)</c:v>
                </c:pt>
              </c:strCache>
            </c:strRef>
          </c:cat>
          <c:val>
            <c:numRef>
              <c:extLst>
                <c:ext xmlns:c15="http://schemas.microsoft.com/office/drawing/2012/chart" uri="{02D57815-91ED-43cb-92C2-25804820EDAC}">
                  <c15:fullRef>
                    <c15:sqref>収支計画書_詳細!$AH$25:$AR$25</c15:sqref>
                  </c15:fullRef>
                </c:ext>
              </c:extLst>
              <c:f>収支計画書_詳細!$AJ$25:$AR$25</c:f>
              <c:numCache>
                <c:formatCode>#,##0_);[Red]\(#,##0\)</c:formatCode>
                <c:ptCount val="9"/>
                <c:pt idx="0">
                  <c:v>363</c:v>
                </c:pt>
                <c:pt idx="1">
                  <c:v>907</c:v>
                </c:pt>
                <c:pt idx="2">
                  <c:v>1451</c:v>
                </c:pt>
                <c:pt idx="3">
                  <c:v>1995</c:v>
                </c:pt>
                <c:pt idx="4">
                  <c:v>2721</c:v>
                </c:pt>
                <c:pt idx="5">
                  <c:v>3447</c:v>
                </c:pt>
                <c:pt idx="6">
                  <c:v>4173</c:v>
                </c:pt>
                <c:pt idx="7">
                  <c:v>5081</c:v>
                </c:pt>
                <c:pt idx="8">
                  <c:v>5989</c:v>
                </c:pt>
              </c:numCache>
            </c:numRef>
          </c:val>
          <c:extLst>
            <c:ext xmlns:c16="http://schemas.microsoft.com/office/drawing/2014/chart" uri="{C3380CC4-5D6E-409C-BE32-E72D297353CC}">
              <c16:uniqueId val="{00000001-CCFA-4075-B229-5DF5E314411D}"/>
            </c:ext>
          </c:extLst>
        </c:ser>
        <c:ser>
          <c:idx val="3"/>
          <c:order val="3"/>
          <c:tx>
            <c:strRef>
              <c:f>収支計画書_詳細!$AG$27</c:f>
              <c:strCache>
                <c:ptCount val="1"/>
                <c:pt idx="0">
                  <c:v>ダミー</c:v>
                </c:pt>
              </c:strCache>
            </c:strRef>
          </c:tx>
          <c:spPr>
            <a:noFill/>
            <a:ln>
              <a:noFill/>
            </a:ln>
            <a:effectLst/>
          </c:spPr>
          <c:invertIfNegative val="0"/>
          <c:dLbls>
            <c:dLbl>
              <c:idx val="0"/>
              <c:tx>
                <c:rich>
                  <a:bodyPr/>
                  <a:lstStyle/>
                  <a:p>
                    <a:fld id="{D28055BA-F225-417A-9073-9E6F08F6105A}" type="CELLRANGE">
                      <a:rPr lang="ja-JP" altLang="en-US"/>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BFDE-4A9B-9604-C938C3AAA836}"/>
                </c:ext>
              </c:extLst>
            </c:dLbl>
            <c:dLbl>
              <c:idx val="1"/>
              <c:tx>
                <c:rich>
                  <a:bodyPr/>
                  <a:lstStyle/>
                  <a:p>
                    <a:fld id="{F51B59E3-C577-4CF9-A01B-3BBA52C5A515}" type="CELLRANGE">
                      <a:rPr lang="ja-JP" altLang="en-US"/>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BFDE-4A9B-9604-C938C3AAA836}"/>
                </c:ext>
              </c:extLst>
            </c:dLbl>
            <c:dLbl>
              <c:idx val="2"/>
              <c:tx>
                <c:rich>
                  <a:bodyPr/>
                  <a:lstStyle/>
                  <a:p>
                    <a:fld id="{11986A4E-10FF-4531-BD6C-619C9A0C9D7E}" type="CELLRANGE">
                      <a:rPr lang="ja-JP" altLang="en-US"/>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BFDE-4A9B-9604-C938C3AAA836}"/>
                </c:ext>
              </c:extLst>
            </c:dLbl>
            <c:dLbl>
              <c:idx val="3"/>
              <c:tx>
                <c:rich>
                  <a:bodyPr/>
                  <a:lstStyle/>
                  <a:p>
                    <a:fld id="{15EEC6AD-6A62-4FAC-BB9E-4A8299430DC2}" type="CELLRANGE">
                      <a:rPr lang="ja-JP" altLang="en-US"/>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BFDE-4A9B-9604-C938C3AAA836}"/>
                </c:ext>
              </c:extLst>
            </c:dLbl>
            <c:dLbl>
              <c:idx val="4"/>
              <c:tx>
                <c:rich>
                  <a:bodyPr/>
                  <a:lstStyle/>
                  <a:p>
                    <a:fld id="{FE030B90-4736-4A45-BDBC-1D88D2CD5BEA}" type="CELLRANGE">
                      <a:rPr lang="ja-JP" altLang="en-US"/>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BFDE-4A9B-9604-C938C3AAA836}"/>
                </c:ext>
              </c:extLst>
            </c:dLbl>
            <c:dLbl>
              <c:idx val="5"/>
              <c:tx>
                <c:rich>
                  <a:bodyPr/>
                  <a:lstStyle/>
                  <a:p>
                    <a:fld id="{3283EA08-E3DF-4D6F-ABAE-71B3F0B6148D}" type="CELLRANGE">
                      <a:rPr lang="ja-JP" altLang="en-US"/>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BFDE-4A9B-9604-C938C3AAA836}"/>
                </c:ext>
              </c:extLst>
            </c:dLbl>
            <c:dLbl>
              <c:idx val="6"/>
              <c:tx>
                <c:rich>
                  <a:bodyPr/>
                  <a:lstStyle/>
                  <a:p>
                    <a:fld id="{72F74CB7-61A5-4A47-A6DC-2301C2F41D67}" type="CELLRANGE">
                      <a:rPr lang="ja-JP" altLang="en-US"/>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BFDE-4A9B-9604-C938C3AAA836}"/>
                </c:ext>
              </c:extLst>
            </c:dLbl>
            <c:dLbl>
              <c:idx val="7"/>
              <c:tx>
                <c:rich>
                  <a:bodyPr/>
                  <a:lstStyle/>
                  <a:p>
                    <a:fld id="{3A5A4FCC-3E41-4719-8E29-713A3E83F9E6}" type="CELLRANGE">
                      <a:rPr lang="ja-JP" altLang="en-US"/>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BFDE-4A9B-9604-C938C3AAA836}"/>
                </c:ext>
              </c:extLst>
            </c:dLbl>
            <c:dLbl>
              <c:idx val="8"/>
              <c:tx>
                <c:rich>
                  <a:bodyPr/>
                  <a:lstStyle/>
                  <a:p>
                    <a:fld id="{EA54C5D4-AD44-4E64-8E9B-66C90E5789CB}" type="CELLRANGE">
                      <a:rPr lang="ja-JP" altLang="en-US"/>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BFDE-4A9B-9604-C938C3AAA836}"/>
                </c:ext>
              </c:extLst>
            </c:dLbl>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solidFill>
                    <a:latin typeface="游明朝 Demibold" panose="02020600000000000000" pitchFamily="18" charset="-128"/>
                    <a:ea typeface="游明朝 Demibold" panose="02020600000000000000" pitchFamily="18" charset="-128"/>
                    <a:cs typeface="+mn-cs"/>
                  </a:defRPr>
                </a:pPr>
                <a:endParaRPr lang="ja-JP"/>
              </a:p>
            </c:txPr>
            <c:dLblPos val="inBase"/>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収支計画書_詳細!$U$21:$AE$21</c15:sqref>
                  </c15:fullRef>
                </c:ext>
              </c:extLst>
              <c:f>収支計画書_詳細!$W$21:$AE$21</c:f>
              <c:strCache>
                <c:ptCount val="9"/>
                <c:pt idx="0">
                  <c:v>5月
(計画)</c:v>
                </c:pt>
                <c:pt idx="1">
                  <c:v>6月
(計画)</c:v>
                </c:pt>
                <c:pt idx="2">
                  <c:v>7月
(計画)</c:v>
                </c:pt>
                <c:pt idx="3">
                  <c:v>8月
(計画)</c:v>
                </c:pt>
                <c:pt idx="4">
                  <c:v>9月
(計画)</c:v>
                </c:pt>
                <c:pt idx="5">
                  <c:v>10月
(計画)</c:v>
                </c:pt>
                <c:pt idx="6">
                  <c:v>11月
(計画)</c:v>
                </c:pt>
                <c:pt idx="7">
                  <c:v>12月
(計画)</c:v>
                </c:pt>
                <c:pt idx="8">
                  <c:v>1月
(計画)</c:v>
                </c:pt>
              </c:strCache>
            </c:strRef>
          </c:cat>
          <c:val>
            <c:numRef>
              <c:extLst>
                <c:ext xmlns:c15="http://schemas.microsoft.com/office/drawing/2012/chart" uri="{02D57815-91ED-43cb-92C2-25804820EDAC}">
                  <c15:fullRef>
                    <c15:sqref>収支計画書_詳細!$AH$27:$AR$27</c15:sqref>
                  </c15:fullRef>
                </c:ext>
              </c:extLst>
              <c:f>収支計画書_詳細!$AJ$27:$AR$27</c:f>
              <c:numCache>
                <c:formatCode>General</c:formatCode>
                <c:ptCount val="9"/>
                <c:pt idx="0">
                  <c:v>1</c:v>
                </c:pt>
                <c:pt idx="1">
                  <c:v>1</c:v>
                </c:pt>
                <c:pt idx="2">
                  <c:v>1</c:v>
                </c:pt>
                <c:pt idx="3">
                  <c:v>1</c:v>
                </c:pt>
                <c:pt idx="4">
                  <c:v>1</c:v>
                </c:pt>
                <c:pt idx="5">
                  <c:v>1</c:v>
                </c:pt>
                <c:pt idx="6">
                  <c:v>1</c:v>
                </c:pt>
                <c:pt idx="7">
                  <c:v>1</c:v>
                </c:pt>
                <c:pt idx="8">
                  <c:v>1</c:v>
                </c:pt>
              </c:numCache>
            </c:numRef>
          </c:val>
          <c:extLst>
            <c:ext xmlns:c15="http://schemas.microsoft.com/office/drawing/2012/chart" uri="{02D57815-91ED-43cb-92C2-25804820EDAC}">
              <c15:datalabelsRange>
                <c15:f>収支計画書_詳細!$AH$26:$AR$26</c15:f>
                <c15:dlblRangeCache>
                  <c:ptCount val="11"/>
                  <c:pt idx="0">
                    <c:v>0</c:v>
                  </c:pt>
                  <c:pt idx="1">
                    <c:v>0</c:v>
                  </c:pt>
                  <c:pt idx="2">
                    <c:v>1,751</c:v>
                  </c:pt>
                  <c:pt idx="3">
                    <c:v>3,683</c:v>
                  </c:pt>
                  <c:pt idx="4">
                    <c:v>5,882</c:v>
                  </c:pt>
                  <c:pt idx="5">
                    <c:v>8,508</c:v>
                  </c:pt>
                  <c:pt idx="6">
                    <c:v>11,316</c:v>
                  </c:pt>
                  <c:pt idx="7">
                    <c:v>14,391</c:v>
                  </c:pt>
                  <c:pt idx="8">
                    <c:v>17,893</c:v>
                  </c:pt>
                  <c:pt idx="9">
                    <c:v>21,577</c:v>
                  </c:pt>
                  <c:pt idx="10">
                    <c:v>25,956</c:v>
                  </c:pt>
                </c15:dlblRangeCache>
              </c15:datalabelsRange>
            </c:ext>
            <c:ext xmlns:c16="http://schemas.microsoft.com/office/drawing/2014/chart" uri="{C3380CC4-5D6E-409C-BE32-E72D297353CC}">
              <c16:uniqueId val="{0000000E-CCFA-4075-B229-5DF5E314411D}"/>
            </c:ext>
          </c:extLst>
        </c:ser>
        <c:dLbls>
          <c:showLegendKey val="0"/>
          <c:showVal val="0"/>
          <c:showCatName val="0"/>
          <c:showSerName val="0"/>
          <c:showPercent val="0"/>
          <c:showBubbleSize val="0"/>
        </c:dLbls>
        <c:gapWidth val="100"/>
        <c:overlap val="100"/>
        <c:axId val="501235656"/>
        <c:axId val="501235984"/>
      </c:barChart>
      <c:catAx>
        <c:axId val="501235656"/>
        <c:scaling>
          <c:orientation val="minMax"/>
        </c:scaling>
        <c:delete val="0"/>
        <c:axPos val="b"/>
        <c:majorGridlines>
          <c:spPr>
            <a:ln w="3175" cap="flat" cmpd="sng" algn="ctr">
              <a:solidFill>
                <a:schemeClr val="accent3">
                  <a:lumMod val="40000"/>
                  <a:lumOff val="60000"/>
                </a:schemeClr>
              </a:solidFill>
              <a:round/>
            </a:ln>
            <a:effectLst/>
          </c:spPr>
        </c:majorGridlines>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1100" b="0" i="0" u="none" strike="noStrike" kern="1200" baseline="0">
                <a:solidFill>
                  <a:schemeClr val="tx1"/>
                </a:solidFill>
                <a:latin typeface="游明朝 Demibold" panose="02020600000000000000" pitchFamily="18" charset="-128"/>
                <a:ea typeface="游明朝 Demibold" panose="02020600000000000000" pitchFamily="18" charset="-128"/>
                <a:cs typeface="+mn-cs"/>
              </a:defRPr>
            </a:pPr>
            <a:endParaRPr lang="ja-JP"/>
          </a:p>
        </c:txPr>
        <c:crossAx val="501235984"/>
        <c:crosses val="autoZero"/>
        <c:auto val="1"/>
        <c:lblAlgn val="ctr"/>
        <c:lblOffset val="100"/>
        <c:tickMarkSkip val="2"/>
        <c:noMultiLvlLbl val="1"/>
      </c:catAx>
      <c:valAx>
        <c:axId val="501235984"/>
        <c:scaling>
          <c:orientation val="minMax"/>
        </c:scaling>
        <c:delete val="0"/>
        <c:axPos val="l"/>
        <c:majorGridlines>
          <c:spPr>
            <a:ln w="3175" cap="flat" cmpd="sng" algn="ctr">
              <a:solidFill>
                <a:schemeClr val="accent3">
                  <a:lumMod val="40000"/>
                  <a:lumOff val="60000"/>
                </a:schemeClr>
              </a:solidFill>
              <a:round/>
            </a:ln>
            <a:effectLst/>
          </c:spPr>
        </c:majorGridlines>
        <c:numFmt formatCode="#,##0_);[Red]\(#,##0\)" sourceLinked="0"/>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solidFill>
                <a:latin typeface="游明朝 Demibold" panose="02020600000000000000" pitchFamily="18" charset="-128"/>
                <a:ea typeface="游明朝 Demibold" panose="02020600000000000000" pitchFamily="18" charset="-128"/>
                <a:cs typeface="+mn-cs"/>
              </a:defRPr>
            </a:pPr>
            <a:endParaRPr lang="ja-JP"/>
          </a:p>
        </c:txPr>
        <c:crossAx val="501235656"/>
        <c:crosses val="autoZero"/>
        <c:crossBetween val="between"/>
      </c:valAx>
      <c:spPr>
        <a:noFill/>
        <a:ln>
          <a:noFill/>
        </a:ln>
        <a:effectLst/>
      </c:spPr>
    </c:plotArea>
    <c:plotVisOnly val="1"/>
    <c:dispBlanksAs val="gap"/>
    <c:showDLblsOverMax val="0"/>
  </c:chart>
  <c:spPr>
    <a:solidFill>
      <a:schemeClr val="bg1"/>
    </a:solidFill>
    <a:ln w="25400" cap="flat" cmpd="sng" algn="ctr">
      <a:solidFill>
        <a:schemeClr val="tx1"/>
      </a:solidFill>
      <a:round/>
    </a:ln>
    <a:effectLst/>
  </c:spPr>
  <c:txPr>
    <a:bodyPr/>
    <a:lstStyle/>
    <a:p>
      <a:pPr>
        <a:defRPr sz="1100">
          <a:solidFill>
            <a:schemeClr val="tx1"/>
          </a:solidFill>
          <a:latin typeface="游明朝 Demibold" panose="02020600000000000000" pitchFamily="18" charset="-128"/>
          <a:ea typeface="游明朝 Demibold" panose="02020600000000000000" pitchFamily="18" charset="-128"/>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1845264059971141E-2"/>
          <c:y val="2.4520370925636279E-2"/>
          <c:w val="0.92074024764033657"/>
          <c:h val="0.91717038008698748"/>
        </c:manualLayout>
      </c:layout>
      <c:barChart>
        <c:barDir val="col"/>
        <c:grouping val="stacked"/>
        <c:varyColors val="0"/>
        <c:ser>
          <c:idx val="0"/>
          <c:order val="0"/>
          <c:tx>
            <c:strRef>
              <c:f>収支計画書_詳細!$AT$23</c:f>
              <c:strCache>
                <c:ptCount val="1"/>
                <c:pt idx="0">
                  <c:v>雇用契約(フルタイム)</c:v>
                </c:pt>
              </c:strCache>
            </c:strRef>
          </c:tx>
          <c:spPr>
            <a:solidFill>
              <a:schemeClr val="accent3">
                <a:lumMod val="40000"/>
                <a:lumOff val="60000"/>
                <a:alpha val="7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游明朝 Demibold" panose="02020600000000000000" pitchFamily="18" charset="-128"/>
                    <a:ea typeface="游明朝 Demibold" panose="02020600000000000000" pitchFamily="18"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収支計画書_詳細!$AU$21:$BE$21</c15:sqref>
                  </c15:fullRef>
                </c:ext>
              </c:extLst>
              <c:f>収支計画書_詳細!$AW$21:$BE$21</c:f>
              <c:strCache>
                <c:ptCount val="9"/>
                <c:pt idx="0">
                  <c:v>5月
(計画)</c:v>
                </c:pt>
                <c:pt idx="1">
                  <c:v>6月
(計画)</c:v>
                </c:pt>
                <c:pt idx="2">
                  <c:v>7月
(計画)</c:v>
                </c:pt>
                <c:pt idx="3">
                  <c:v>8月
(計画)</c:v>
                </c:pt>
                <c:pt idx="4">
                  <c:v>9月
(計画)</c:v>
                </c:pt>
                <c:pt idx="5">
                  <c:v>10月
(計画)</c:v>
                </c:pt>
                <c:pt idx="6">
                  <c:v>11月
(計画)</c:v>
                </c:pt>
                <c:pt idx="7">
                  <c:v>12月
(計画)</c:v>
                </c:pt>
                <c:pt idx="8">
                  <c:v>1月
(計画)</c:v>
                </c:pt>
              </c:strCache>
            </c:strRef>
          </c:cat>
          <c:val>
            <c:numRef>
              <c:extLst>
                <c:ext xmlns:c15="http://schemas.microsoft.com/office/drawing/2012/chart" uri="{02D57815-91ED-43cb-92C2-25804820EDAC}">
                  <c15:fullRef>
                    <c15:sqref>収支計画書_詳細!$AU$23:$BE$23</c15:sqref>
                  </c15:fullRef>
                </c:ext>
              </c:extLst>
              <c:f>収支計画書_詳細!$AW$23:$BE$23</c:f>
              <c:numCache>
                <c:formatCode>#,##0_);[Red]\(#,##0\)</c:formatCode>
                <c:ptCount val="9"/>
                <c:pt idx="0">
                  <c:v>77.636363636363626</c:v>
                </c:pt>
                <c:pt idx="1">
                  <c:v>155.27272727272725</c:v>
                </c:pt>
                <c:pt idx="2">
                  <c:v>232.90909090909088</c:v>
                </c:pt>
                <c:pt idx="3">
                  <c:v>349.36363636363632</c:v>
                </c:pt>
                <c:pt idx="4">
                  <c:v>465.81818181818176</c:v>
                </c:pt>
                <c:pt idx="5">
                  <c:v>582.27272727272725</c:v>
                </c:pt>
                <c:pt idx="6">
                  <c:v>737.5454545454545</c:v>
                </c:pt>
                <c:pt idx="7">
                  <c:v>892.81818181818176</c:v>
                </c:pt>
                <c:pt idx="8">
                  <c:v>1087</c:v>
                </c:pt>
              </c:numCache>
            </c:numRef>
          </c:val>
          <c:extLst>
            <c:ext xmlns:c16="http://schemas.microsoft.com/office/drawing/2014/chart" uri="{C3380CC4-5D6E-409C-BE32-E72D297353CC}">
              <c16:uniqueId val="{00000001-4D4A-4B31-937E-41C91FE0A0C8}"/>
            </c:ext>
          </c:extLst>
        </c:ser>
        <c:ser>
          <c:idx val="3"/>
          <c:order val="1"/>
          <c:tx>
            <c:strRef>
              <c:f>{"雇用契約(フルタイム)片手型"}</c:f>
              <c:strCache>
                <c:ptCount val="1"/>
                <c:pt idx="0">
                  <c:v>雇用契約(フルタイム)片手型</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solidFill>
                    <a:latin typeface="游明朝 Demibold" panose="02020600000000000000" pitchFamily="18" charset="-128"/>
                    <a:ea typeface="游明朝 Demibold" panose="02020600000000000000" pitchFamily="18"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収支計画書_詳細!$AU$21:$BE$21</c15:sqref>
                  </c15:fullRef>
                </c:ext>
              </c:extLst>
              <c:f>収支計画書_詳細!$AW$21:$BE$21</c:f>
              <c:strCache>
                <c:ptCount val="9"/>
                <c:pt idx="0">
                  <c:v>5月
(計画)</c:v>
                </c:pt>
                <c:pt idx="1">
                  <c:v>6月
(計画)</c:v>
                </c:pt>
                <c:pt idx="2">
                  <c:v>7月
(計画)</c:v>
                </c:pt>
                <c:pt idx="3">
                  <c:v>8月
(計画)</c:v>
                </c:pt>
                <c:pt idx="4">
                  <c:v>9月
(計画)</c:v>
                </c:pt>
                <c:pt idx="5">
                  <c:v>10月
(計画)</c:v>
                </c:pt>
                <c:pt idx="6">
                  <c:v>11月
(計画)</c:v>
                </c:pt>
                <c:pt idx="7">
                  <c:v>12月
(計画)</c:v>
                </c:pt>
                <c:pt idx="8">
                  <c:v>1月
(計画)</c:v>
                </c:pt>
              </c:strCache>
            </c:strRef>
          </c:cat>
          <c:val>
            <c:numRef>
              <c:extLst>
                <c:ext xmlns:c15="http://schemas.microsoft.com/office/drawing/2012/chart" uri="{02D57815-91ED-43cb-92C2-25804820EDAC}">
                  <c15:fullRef>
                    <c15:sqref>収支計画書_詳細!$AU$24:$BE$24</c15:sqref>
                  </c15:fullRef>
                </c:ext>
              </c:extLst>
              <c:f>収支計画書_詳細!$AW$24:$BE$24</c:f>
              <c:numCache>
                <c:formatCode>#,##0_);[Red]\(#,##0\)</c:formatCode>
                <c:ptCount val="9"/>
                <c:pt idx="0">
                  <c:v>48.545454545454547</c:v>
                </c:pt>
                <c:pt idx="1">
                  <c:v>97.090909090909093</c:v>
                </c:pt>
                <c:pt idx="2">
                  <c:v>169.90909090909091</c:v>
                </c:pt>
                <c:pt idx="3">
                  <c:v>242.72727272727272</c:v>
                </c:pt>
                <c:pt idx="4">
                  <c:v>315.5454545454545</c:v>
                </c:pt>
                <c:pt idx="5">
                  <c:v>412.63636363636363</c:v>
                </c:pt>
                <c:pt idx="6">
                  <c:v>509.72727272727275</c:v>
                </c:pt>
                <c:pt idx="7">
                  <c:v>606.81818181818187</c:v>
                </c:pt>
                <c:pt idx="8">
                  <c:v>728.18181818181824</c:v>
                </c:pt>
              </c:numCache>
            </c:numRef>
          </c:val>
          <c:extLst>
            <c:ext xmlns:c16="http://schemas.microsoft.com/office/drawing/2014/chart" uri="{C3380CC4-5D6E-409C-BE32-E72D297353CC}">
              <c16:uniqueId val="{0000000B-5FDD-47A7-9675-50B2D52EFAD6}"/>
            </c:ext>
          </c:extLst>
        </c:ser>
        <c:ser>
          <c:idx val="1"/>
          <c:order val="2"/>
          <c:tx>
            <c:strRef>
              <c:f>収支計画書_詳細!$AT$25</c:f>
              <c:strCache>
                <c:ptCount val="1"/>
                <c:pt idx="0">
                  <c:v>雇用契約(フルタイム)以外</c:v>
                </c:pt>
              </c:strCache>
            </c:strRef>
          </c:tx>
          <c:spPr>
            <a:solidFill>
              <a:schemeClr val="bg2">
                <a:lumMod val="25000"/>
                <a:alpha val="7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游明朝 Demibold" panose="02020600000000000000" pitchFamily="18" charset="-128"/>
                    <a:ea typeface="游明朝 Demibold" panose="02020600000000000000" pitchFamily="18"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収支計画書_詳細!$AU$21:$BE$21</c15:sqref>
                  </c15:fullRef>
                </c:ext>
              </c:extLst>
              <c:f>収支計画書_詳細!$AW$21:$BE$21</c:f>
              <c:strCache>
                <c:ptCount val="9"/>
                <c:pt idx="0">
                  <c:v>5月
(計画)</c:v>
                </c:pt>
                <c:pt idx="1">
                  <c:v>6月
(計画)</c:v>
                </c:pt>
                <c:pt idx="2">
                  <c:v>7月
(計画)</c:v>
                </c:pt>
                <c:pt idx="3">
                  <c:v>8月
(計画)</c:v>
                </c:pt>
                <c:pt idx="4">
                  <c:v>9月
(計画)</c:v>
                </c:pt>
                <c:pt idx="5">
                  <c:v>10月
(計画)</c:v>
                </c:pt>
                <c:pt idx="6">
                  <c:v>11月
(計画)</c:v>
                </c:pt>
                <c:pt idx="7">
                  <c:v>12月
(計画)</c:v>
                </c:pt>
                <c:pt idx="8">
                  <c:v>1月
(計画)</c:v>
                </c:pt>
              </c:strCache>
            </c:strRef>
          </c:cat>
          <c:val>
            <c:numRef>
              <c:extLst>
                <c:ext xmlns:c15="http://schemas.microsoft.com/office/drawing/2012/chart" uri="{02D57815-91ED-43cb-92C2-25804820EDAC}">
                  <c15:fullRef>
                    <c15:sqref>収支計画書_詳細!$AU$25:$BE$25</c15:sqref>
                  </c15:fullRef>
                </c:ext>
              </c:extLst>
              <c:f>収支計画書_詳細!$AW$25:$BE$25</c:f>
              <c:numCache>
                <c:formatCode>#,##0_);[Red]\(#,##0\)</c:formatCode>
                <c:ptCount val="9"/>
                <c:pt idx="0">
                  <c:v>33</c:v>
                </c:pt>
                <c:pt idx="1">
                  <c:v>82.454545454545453</c:v>
                </c:pt>
                <c:pt idx="2">
                  <c:v>131.90909090909091</c:v>
                </c:pt>
                <c:pt idx="3">
                  <c:v>181.36363636363637</c:v>
                </c:pt>
                <c:pt idx="4">
                  <c:v>247.36363636363637</c:v>
                </c:pt>
                <c:pt idx="5">
                  <c:v>313.36363636363637</c:v>
                </c:pt>
                <c:pt idx="6">
                  <c:v>379.36363636363637</c:v>
                </c:pt>
                <c:pt idx="7">
                  <c:v>461.90909090909093</c:v>
                </c:pt>
                <c:pt idx="8">
                  <c:v>544.4545454545455</c:v>
                </c:pt>
              </c:numCache>
            </c:numRef>
          </c:val>
          <c:extLst>
            <c:ext xmlns:c16="http://schemas.microsoft.com/office/drawing/2014/chart" uri="{C3380CC4-5D6E-409C-BE32-E72D297353CC}">
              <c16:uniqueId val="{00000003-4D4A-4B31-937E-41C91FE0A0C8}"/>
            </c:ext>
          </c:extLst>
        </c:ser>
        <c:ser>
          <c:idx val="2"/>
          <c:order val="3"/>
          <c:tx>
            <c:strRef>
              <c:f>収支計画書_詳細!$AT$27</c:f>
              <c:strCache>
                <c:ptCount val="1"/>
                <c:pt idx="0">
                  <c:v>ダミー</c:v>
                </c:pt>
              </c:strCache>
            </c:strRef>
          </c:tx>
          <c:spPr>
            <a:solidFill>
              <a:schemeClr val="accent3"/>
            </a:solidFill>
            <a:ln>
              <a:noFill/>
            </a:ln>
            <a:effectLst/>
          </c:spPr>
          <c:invertIfNegative val="0"/>
          <c:dLbls>
            <c:dLbl>
              <c:idx val="0"/>
              <c:tx>
                <c:rich>
                  <a:bodyPr/>
                  <a:lstStyle/>
                  <a:p>
                    <a:fld id="{7119899E-7DF6-440B-BF7E-2DD109365386}" type="CELLRANGE">
                      <a:rPr lang="ja-JP" altLang="en-US"/>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5FDD-47A7-9675-50B2D52EFAD6}"/>
                </c:ext>
              </c:extLst>
            </c:dLbl>
            <c:dLbl>
              <c:idx val="1"/>
              <c:tx>
                <c:rich>
                  <a:bodyPr/>
                  <a:lstStyle/>
                  <a:p>
                    <a:fld id="{8589FAED-6842-4014-9B68-5441E402ABE4}" type="CELLRANGE">
                      <a:rPr lang="ja-JP" altLang="en-US"/>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5FDD-47A7-9675-50B2D52EFAD6}"/>
                </c:ext>
              </c:extLst>
            </c:dLbl>
            <c:dLbl>
              <c:idx val="2"/>
              <c:tx>
                <c:rich>
                  <a:bodyPr/>
                  <a:lstStyle/>
                  <a:p>
                    <a:fld id="{F0D8E552-CE36-43AE-B465-820116289089}" type="CELLRANGE">
                      <a:rPr lang="ja-JP" altLang="en-US"/>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5FDD-47A7-9675-50B2D52EFAD6}"/>
                </c:ext>
              </c:extLst>
            </c:dLbl>
            <c:dLbl>
              <c:idx val="3"/>
              <c:tx>
                <c:rich>
                  <a:bodyPr/>
                  <a:lstStyle/>
                  <a:p>
                    <a:fld id="{3585B52F-958A-4A15-9E36-361875A1EB76}" type="CELLRANGE">
                      <a:rPr lang="ja-JP" altLang="en-US"/>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5FDD-47A7-9675-50B2D52EFAD6}"/>
                </c:ext>
              </c:extLst>
            </c:dLbl>
            <c:dLbl>
              <c:idx val="4"/>
              <c:tx>
                <c:rich>
                  <a:bodyPr/>
                  <a:lstStyle/>
                  <a:p>
                    <a:fld id="{455A996A-6BC5-4DD9-B03C-308ACB944884}" type="CELLRANGE">
                      <a:rPr lang="ja-JP" altLang="en-US"/>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5FDD-47A7-9675-50B2D52EFAD6}"/>
                </c:ext>
              </c:extLst>
            </c:dLbl>
            <c:dLbl>
              <c:idx val="5"/>
              <c:tx>
                <c:rich>
                  <a:bodyPr/>
                  <a:lstStyle/>
                  <a:p>
                    <a:fld id="{DB8566B5-3EEA-49A0-B9FF-FF225E3CE61B}" type="CELLRANGE">
                      <a:rPr lang="ja-JP" altLang="en-US"/>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5FDD-47A7-9675-50B2D52EFAD6}"/>
                </c:ext>
              </c:extLst>
            </c:dLbl>
            <c:dLbl>
              <c:idx val="6"/>
              <c:tx>
                <c:rich>
                  <a:bodyPr/>
                  <a:lstStyle/>
                  <a:p>
                    <a:fld id="{5DAE8E73-3B78-44DA-B09C-1CADB8A0EE1E}" type="CELLRANGE">
                      <a:rPr lang="ja-JP" altLang="en-US"/>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5FDD-47A7-9675-50B2D52EFAD6}"/>
                </c:ext>
              </c:extLst>
            </c:dLbl>
            <c:dLbl>
              <c:idx val="7"/>
              <c:tx>
                <c:rich>
                  <a:bodyPr/>
                  <a:lstStyle/>
                  <a:p>
                    <a:fld id="{2AB1756B-C234-4217-B53A-F7CC85774DC0}" type="CELLRANGE">
                      <a:rPr lang="ja-JP" altLang="en-US"/>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5FDD-47A7-9675-50B2D52EFAD6}"/>
                </c:ext>
              </c:extLst>
            </c:dLbl>
            <c:dLbl>
              <c:idx val="8"/>
              <c:tx>
                <c:rich>
                  <a:bodyPr/>
                  <a:lstStyle/>
                  <a:p>
                    <a:fld id="{346BD14F-C78A-4428-83F1-ADD54FA1A571}" type="CELLRANGE">
                      <a:rPr lang="ja-JP" altLang="en-US"/>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5FDD-47A7-9675-50B2D52EFAD6}"/>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游明朝 Demibold" panose="02020600000000000000" pitchFamily="18" charset="-128"/>
                    <a:ea typeface="游明朝 Demibold" panose="02020600000000000000" pitchFamily="18" charset="-128"/>
                    <a:cs typeface="+mn-cs"/>
                  </a:defRPr>
                </a:pPr>
                <a:endParaRPr lang="ja-JP"/>
              </a:p>
            </c:txPr>
            <c:dLblPos val="inBase"/>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収支計画書_詳細!$AU$21:$BE$21</c15:sqref>
                  </c15:fullRef>
                </c:ext>
              </c:extLst>
              <c:f>収支計画書_詳細!$AW$21:$BE$21</c:f>
              <c:strCache>
                <c:ptCount val="9"/>
                <c:pt idx="0">
                  <c:v>5月
(計画)</c:v>
                </c:pt>
                <c:pt idx="1">
                  <c:v>6月
(計画)</c:v>
                </c:pt>
                <c:pt idx="2">
                  <c:v>7月
(計画)</c:v>
                </c:pt>
                <c:pt idx="3">
                  <c:v>8月
(計画)</c:v>
                </c:pt>
                <c:pt idx="4">
                  <c:v>9月
(計画)</c:v>
                </c:pt>
                <c:pt idx="5">
                  <c:v>10月
(計画)</c:v>
                </c:pt>
                <c:pt idx="6">
                  <c:v>11月
(計画)</c:v>
                </c:pt>
                <c:pt idx="7">
                  <c:v>12月
(計画)</c:v>
                </c:pt>
                <c:pt idx="8">
                  <c:v>1月
(計画)</c:v>
                </c:pt>
              </c:strCache>
            </c:strRef>
          </c:cat>
          <c:val>
            <c:numRef>
              <c:extLst>
                <c:ext xmlns:c15="http://schemas.microsoft.com/office/drawing/2012/chart" uri="{02D57815-91ED-43cb-92C2-25804820EDAC}">
                  <c15:fullRef>
                    <c15:sqref>収支計画書_詳細!$AU$27:$BE$27</c15:sqref>
                  </c15:fullRef>
                </c:ext>
              </c:extLst>
              <c:f>収支計画書_詳細!$AW$27:$BE$27</c:f>
              <c:numCache>
                <c:formatCode>General</c:formatCode>
                <c:ptCount val="9"/>
                <c:pt idx="0">
                  <c:v>1</c:v>
                </c:pt>
                <c:pt idx="1">
                  <c:v>1</c:v>
                </c:pt>
                <c:pt idx="2">
                  <c:v>1</c:v>
                </c:pt>
                <c:pt idx="3">
                  <c:v>1</c:v>
                </c:pt>
                <c:pt idx="4">
                  <c:v>1</c:v>
                </c:pt>
                <c:pt idx="5">
                  <c:v>1</c:v>
                </c:pt>
                <c:pt idx="6">
                  <c:v>1</c:v>
                </c:pt>
                <c:pt idx="7">
                  <c:v>1</c:v>
                </c:pt>
                <c:pt idx="8">
                  <c:v>1</c:v>
                </c:pt>
              </c:numCache>
            </c:numRef>
          </c:val>
          <c:extLst>
            <c:ext xmlns:c15="http://schemas.microsoft.com/office/drawing/2012/chart" uri="{02D57815-91ED-43cb-92C2-25804820EDAC}">
              <c15:datalabelsRange>
                <c15:f>収支計画書_詳細!$AU$26:$BE$26</c15:f>
                <c15:dlblRangeCache>
                  <c:ptCount val="11"/>
                  <c:pt idx="0">
                    <c:v>0</c:v>
                  </c:pt>
                  <c:pt idx="1">
                    <c:v>0</c:v>
                  </c:pt>
                  <c:pt idx="2">
                    <c:v>159</c:v>
                  </c:pt>
                  <c:pt idx="3">
                    <c:v>335</c:v>
                  </c:pt>
                  <c:pt idx="4">
                    <c:v>535</c:v>
                  </c:pt>
                  <c:pt idx="5">
                    <c:v>773</c:v>
                  </c:pt>
                  <c:pt idx="6">
                    <c:v>1,029</c:v>
                  </c:pt>
                  <c:pt idx="7">
                    <c:v>1,308</c:v>
                  </c:pt>
                  <c:pt idx="8">
                    <c:v>1,627</c:v>
                  </c:pt>
                  <c:pt idx="9">
                    <c:v>1,962</c:v>
                  </c:pt>
                  <c:pt idx="10">
                    <c:v>2,360</c:v>
                  </c:pt>
                </c15:dlblRangeCache>
              </c15:datalabelsRange>
            </c:ext>
            <c:ext xmlns:c16="http://schemas.microsoft.com/office/drawing/2014/chart" uri="{C3380CC4-5D6E-409C-BE32-E72D297353CC}">
              <c16:uniqueId val="{00000014-87D9-42BA-84AA-296D5304625E}"/>
            </c:ext>
          </c:extLst>
        </c:ser>
        <c:dLbls>
          <c:dLblPos val="ctr"/>
          <c:showLegendKey val="0"/>
          <c:showVal val="1"/>
          <c:showCatName val="0"/>
          <c:showSerName val="0"/>
          <c:showPercent val="0"/>
          <c:showBubbleSize val="0"/>
        </c:dLbls>
        <c:gapWidth val="100"/>
        <c:overlap val="100"/>
        <c:axId val="501235656"/>
        <c:axId val="501235984"/>
      </c:barChart>
      <c:catAx>
        <c:axId val="501235656"/>
        <c:scaling>
          <c:orientation val="minMax"/>
        </c:scaling>
        <c:delete val="0"/>
        <c:axPos val="b"/>
        <c:majorGridlines>
          <c:spPr>
            <a:ln w="3175" cap="flat" cmpd="sng" algn="ctr">
              <a:solidFill>
                <a:schemeClr val="accent3">
                  <a:lumMod val="40000"/>
                  <a:lumOff val="60000"/>
                </a:schemeClr>
              </a:solidFill>
              <a:round/>
            </a:ln>
            <a:effectLst/>
          </c:spPr>
        </c:majorGridlines>
        <c:minorGridlines>
          <c:spPr>
            <a:ln w="9525" cap="flat" cmpd="sng" algn="ctr">
              <a:solidFill>
                <a:schemeClr val="tx1">
                  <a:lumMod val="5000"/>
                  <a:lumOff val="95000"/>
                </a:schemeClr>
              </a:solidFill>
              <a:round/>
            </a:ln>
            <a:effectLst/>
          </c:spPr>
        </c:minorGridlines>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1100" b="0" i="0" u="none" strike="noStrike" kern="1200" baseline="0">
                <a:solidFill>
                  <a:schemeClr val="tx1"/>
                </a:solidFill>
                <a:latin typeface="游明朝 Demibold" panose="02020600000000000000" pitchFamily="18" charset="-128"/>
                <a:ea typeface="游明朝 Demibold" panose="02020600000000000000" pitchFamily="18" charset="-128"/>
                <a:cs typeface="+mn-cs"/>
              </a:defRPr>
            </a:pPr>
            <a:endParaRPr lang="ja-JP"/>
          </a:p>
        </c:txPr>
        <c:crossAx val="501235984"/>
        <c:crosses val="autoZero"/>
        <c:auto val="1"/>
        <c:lblAlgn val="ctr"/>
        <c:lblOffset val="100"/>
        <c:tickMarkSkip val="2"/>
        <c:noMultiLvlLbl val="1"/>
      </c:catAx>
      <c:valAx>
        <c:axId val="501235984"/>
        <c:scaling>
          <c:orientation val="minMax"/>
        </c:scaling>
        <c:delete val="0"/>
        <c:axPos val="l"/>
        <c:majorGridlines>
          <c:spPr>
            <a:ln w="3175" cap="flat" cmpd="sng" algn="ctr">
              <a:solidFill>
                <a:schemeClr val="accent3">
                  <a:lumMod val="40000"/>
                  <a:lumOff val="60000"/>
                </a:schemeClr>
              </a:solidFill>
              <a:round/>
            </a:ln>
            <a:effectLst/>
          </c:spPr>
        </c:majorGridlines>
        <c:numFmt formatCode="#,##0_);[Red]\(#,##0\)" sourceLinked="0"/>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solidFill>
                <a:latin typeface="游明朝 Demibold" panose="02020600000000000000" pitchFamily="18" charset="-128"/>
                <a:ea typeface="游明朝 Demibold" panose="02020600000000000000" pitchFamily="18" charset="-128"/>
                <a:cs typeface="+mn-cs"/>
              </a:defRPr>
            </a:pPr>
            <a:endParaRPr lang="ja-JP"/>
          </a:p>
        </c:txPr>
        <c:crossAx val="501235656"/>
        <c:crosses val="autoZero"/>
        <c:crossBetween val="between"/>
      </c:valAx>
      <c:spPr>
        <a:noFill/>
        <a:ln>
          <a:noFill/>
        </a:ln>
        <a:effectLst/>
      </c:spPr>
    </c:plotArea>
    <c:plotVisOnly val="1"/>
    <c:dispBlanksAs val="gap"/>
    <c:showDLblsOverMax val="0"/>
  </c:chart>
  <c:spPr>
    <a:solidFill>
      <a:schemeClr val="bg1"/>
    </a:solidFill>
    <a:ln w="25400" cap="flat" cmpd="sng" algn="ctr">
      <a:solidFill>
        <a:schemeClr val="tx1"/>
      </a:solidFill>
      <a:round/>
    </a:ln>
    <a:effectLst/>
  </c:spPr>
  <c:txPr>
    <a:bodyPr/>
    <a:lstStyle/>
    <a:p>
      <a:pPr>
        <a:defRPr sz="1100">
          <a:solidFill>
            <a:schemeClr val="tx1"/>
          </a:solidFill>
          <a:latin typeface="游明朝 Demibold" panose="02020600000000000000" pitchFamily="18" charset="-128"/>
          <a:ea typeface="游明朝 Demibold" panose="02020600000000000000" pitchFamily="18" charset="-128"/>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1845264059971141E-2"/>
          <c:y val="2.4520370925636279E-2"/>
          <c:w val="0.92074024764033657"/>
          <c:h val="0.88830669191919176"/>
        </c:manualLayout>
      </c:layout>
      <c:barChart>
        <c:barDir val="col"/>
        <c:grouping val="stacked"/>
        <c:varyColors val="0"/>
        <c:ser>
          <c:idx val="0"/>
          <c:order val="0"/>
          <c:tx>
            <c:strRef>
              <c:f>収支計画書_詳細!$T$31</c:f>
              <c:strCache>
                <c:ptCount val="1"/>
                <c:pt idx="0">
                  <c:v>雇用契約(フルタイム)両手型</c:v>
                </c:pt>
              </c:strCache>
            </c:strRef>
          </c:tx>
          <c:spPr>
            <a:solidFill>
              <a:schemeClr val="accent3">
                <a:lumMod val="40000"/>
                <a:lumOff val="60000"/>
                <a:alpha val="7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游明朝 Demibold" panose="02020600000000000000" pitchFamily="18" charset="-128"/>
                    <a:ea typeface="游明朝 Demibold" panose="02020600000000000000" pitchFamily="18"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収支計画書_詳細!$U$29:$AE$29</c15:sqref>
                  </c15:fullRef>
                </c:ext>
              </c:extLst>
              <c:f>収支計画書_詳細!$W$29:$AE$29</c:f>
              <c:strCache>
                <c:ptCount val="9"/>
                <c:pt idx="0">
                  <c:v>5月
(計画)</c:v>
                </c:pt>
                <c:pt idx="1">
                  <c:v>6月
(計画)</c:v>
                </c:pt>
                <c:pt idx="2">
                  <c:v>7月
(計画)</c:v>
                </c:pt>
                <c:pt idx="3">
                  <c:v>8月
(計画)</c:v>
                </c:pt>
                <c:pt idx="4">
                  <c:v>9月
(計画)</c:v>
                </c:pt>
                <c:pt idx="5">
                  <c:v>10月
(計画)</c:v>
                </c:pt>
                <c:pt idx="6">
                  <c:v>11月
(計画)</c:v>
                </c:pt>
                <c:pt idx="7">
                  <c:v>12月
(計画)</c:v>
                </c:pt>
                <c:pt idx="8">
                  <c:v>1月
(計画)</c:v>
                </c:pt>
              </c:strCache>
            </c:strRef>
          </c:cat>
          <c:val>
            <c:numRef>
              <c:extLst>
                <c:ext xmlns:c15="http://schemas.microsoft.com/office/drawing/2012/chart" uri="{02D57815-91ED-43cb-92C2-25804820EDAC}">
                  <c15:fullRef>
                    <c15:sqref>収支計画書_詳細!$U$31:$AE$31</c15:sqref>
                  </c15:fullRef>
                </c:ext>
              </c:extLst>
              <c:f>収支計画書_詳細!$W$31:$AE$31</c:f>
              <c:numCache>
                <c:formatCode>#,##0_);[Red]\(#,##0\)</c:formatCode>
                <c:ptCount val="9"/>
                <c:pt idx="0">
                  <c:v>2</c:v>
                </c:pt>
                <c:pt idx="1">
                  <c:v>4</c:v>
                </c:pt>
                <c:pt idx="2">
                  <c:v>6</c:v>
                </c:pt>
                <c:pt idx="3">
                  <c:v>9</c:v>
                </c:pt>
                <c:pt idx="4">
                  <c:v>12</c:v>
                </c:pt>
                <c:pt idx="5">
                  <c:v>15</c:v>
                </c:pt>
                <c:pt idx="6">
                  <c:v>19</c:v>
                </c:pt>
                <c:pt idx="7">
                  <c:v>23</c:v>
                </c:pt>
                <c:pt idx="8">
                  <c:v>28</c:v>
                </c:pt>
              </c:numCache>
            </c:numRef>
          </c:val>
          <c:extLst>
            <c:ext xmlns:c16="http://schemas.microsoft.com/office/drawing/2014/chart" uri="{C3380CC4-5D6E-409C-BE32-E72D297353CC}">
              <c16:uniqueId val="{00000000-CCFA-4075-B229-5DF5E314411D}"/>
            </c:ext>
          </c:extLst>
        </c:ser>
        <c:ser>
          <c:idx val="2"/>
          <c:order val="1"/>
          <c:tx>
            <c:strRef>
              <c:f>{"雇用契約(フルタイム)片手型"}</c:f>
              <c:strCache>
                <c:ptCount val="1"/>
                <c:pt idx="0">
                  <c:v>雇用契約(フルタイム)片手型</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solidFill>
                    <a:latin typeface="游明朝 Demibold" panose="02020600000000000000" pitchFamily="18" charset="-128"/>
                    <a:ea typeface="游明朝 Demibold" panose="02020600000000000000" pitchFamily="18"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収支計画書_詳細!$U$29:$AE$29</c15:sqref>
                  </c15:fullRef>
                </c:ext>
              </c:extLst>
              <c:f>収支計画書_詳細!$W$29:$AE$29</c:f>
              <c:strCache>
                <c:ptCount val="9"/>
                <c:pt idx="0">
                  <c:v>5月
(計画)</c:v>
                </c:pt>
                <c:pt idx="1">
                  <c:v>6月
(計画)</c:v>
                </c:pt>
                <c:pt idx="2">
                  <c:v>7月
(計画)</c:v>
                </c:pt>
                <c:pt idx="3">
                  <c:v>8月
(計画)</c:v>
                </c:pt>
                <c:pt idx="4">
                  <c:v>9月
(計画)</c:v>
                </c:pt>
                <c:pt idx="5">
                  <c:v>10月
(計画)</c:v>
                </c:pt>
                <c:pt idx="6">
                  <c:v>11月
(計画)</c:v>
                </c:pt>
                <c:pt idx="7">
                  <c:v>12月
(計画)</c:v>
                </c:pt>
                <c:pt idx="8">
                  <c:v>1月
(計画)</c:v>
                </c:pt>
              </c:strCache>
            </c:strRef>
          </c:cat>
          <c:val>
            <c:numRef>
              <c:extLst>
                <c:ext xmlns:c15="http://schemas.microsoft.com/office/drawing/2012/chart" uri="{02D57815-91ED-43cb-92C2-25804820EDAC}">
                  <c15:fullRef>
                    <c15:sqref>収支計画書_詳細!$U$32:$AE$32</c15:sqref>
                  </c15:fullRef>
                </c:ext>
              </c:extLst>
              <c:f>収支計画書_詳細!$W$32:$AE$32</c:f>
              <c:numCache>
                <c:formatCode>#,##0_);[Red]\(#,##0\)</c:formatCode>
                <c:ptCount val="9"/>
                <c:pt idx="0">
                  <c:v>2</c:v>
                </c:pt>
                <c:pt idx="1">
                  <c:v>4</c:v>
                </c:pt>
                <c:pt idx="2">
                  <c:v>7</c:v>
                </c:pt>
                <c:pt idx="3">
                  <c:v>10</c:v>
                </c:pt>
                <c:pt idx="4">
                  <c:v>13</c:v>
                </c:pt>
                <c:pt idx="5">
                  <c:v>17</c:v>
                </c:pt>
                <c:pt idx="6">
                  <c:v>21</c:v>
                </c:pt>
                <c:pt idx="7">
                  <c:v>25</c:v>
                </c:pt>
                <c:pt idx="8">
                  <c:v>30</c:v>
                </c:pt>
              </c:numCache>
            </c:numRef>
          </c:val>
          <c:extLst>
            <c:ext xmlns:c16="http://schemas.microsoft.com/office/drawing/2014/chart" uri="{C3380CC4-5D6E-409C-BE32-E72D297353CC}">
              <c16:uniqueId val="{0000000B-7EAB-4D7C-94B1-7C00D2734398}"/>
            </c:ext>
          </c:extLst>
        </c:ser>
        <c:ser>
          <c:idx val="1"/>
          <c:order val="2"/>
          <c:tx>
            <c:strRef>
              <c:f>収支計画書_詳細!$T$33</c:f>
              <c:strCache>
                <c:ptCount val="1"/>
                <c:pt idx="0">
                  <c:v>雇用契約(フルタイム)以外</c:v>
                </c:pt>
              </c:strCache>
            </c:strRef>
          </c:tx>
          <c:spPr>
            <a:solidFill>
              <a:schemeClr val="bg2">
                <a:lumMod val="25000"/>
                <a:alpha val="7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bg1"/>
                    </a:solidFill>
                    <a:latin typeface="游明朝 Demibold" panose="02020600000000000000" pitchFamily="18" charset="-128"/>
                    <a:ea typeface="游明朝 Demibold" panose="02020600000000000000" pitchFamily="18"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収支計画書_詳細!$U$29:$AE$29</c15:sqref>
                  </c15:fullRef>
                </c:ext>
              </c:extLst>
              <c:f>収支計画書_詳細!$W$29:$AE$29</c:f>
              <c:strCache>
                <c:ptCount val="9"/>
                <c:pt idx="0">
                  <c:v>5月
(計画)</c:v>
                </c:pt>
                <c:pt idx="1">
                  <c:v>6月
(計画)</c:v>
                </c:pt>
                <c:pt idx="2">
                  <c:v>7月
(計画)</c:v>
                </c:pt>
                <c:pt idx="3">
                  <c:v>8月
(計画)</c:v>
                </c:pt>
                <c:pt idx="4">
                  <c:v>9月
(計画)</c:v>
                </c:pt>
                <c:pt idx="5">
                  <c:v>10月
(計画)</c:v>
                </c:pt>
                <c:pt idx="6">
                  <c:v>11月
(計画)</c:v>
                </c:pt>
                <c:pt idx="7">
                  <c:v>12月
(計画)</c:v>
                </c:pt>
                <c:pt idx="8">
                  <c:v>1月
(計画)</c:v>
                </c:pt>
              </c:strCache>
            </c:strRef>
          </c:cat>
          <c:val>
            <c:numRef>
              <c:extLst>
                <c:ext xmlns:c15="http://schemas.microsoft.com/office/drawing/2012/chart" uri="{02D57815-91ED-43cb-92C2-25804820EDAC}">
                  <c15:fullRef>
                    <c15:sqref>収支計画書_詳細!$U$33:$AE$33</c15:sqref>
                  </c15:fullRef>
                </c:ext>
              </c:extLst>
              <c:f>収支計画書_詳細!$W$33:$AE$33</c:f>
              <c:numCache>
                <c:formatCode>#,##0_);[Red]\(#,##0\)</c:formatCode>
                <c:ptCount val="9"/>
                <c:pt idx="0">
                  <c:v>2</c:v>
                </c:pt>
                <c:pt idx="1">
                  <c:v>5</c:v>
                </c:pt>
                <c:pt idx="2">
                  <c:v>8</c:v>
                </c:pt>
                <c:pt idx="3">
                  <c:v>11</c:v>
                </c:pt>
                <c:pt idx="4">
                  <c:v>15</c:v>
                </c:pt>
                <c:pt idx="5">
                  <c:v>19</c:v>
                </c:pt>
                <c:pt idx="6">
                  <c:v>23</c:v>
                </c:pt>
                <c:pt idx="7">
                  <c:v>28</c:v>
                </c:pt>
                <c:pt idx="8">
                  <c:v>33</c:v>
                </c:pt>
              </c:numCache>
            </c:numRef>
          </c:val>
          <c:extLst>
            <c:ext xmlns:c16="http://schemas.microsoft.com/office/drawing/2014/chart" uri="{C3380CC4-5D6E-409C-BE32-E72D297353CC}">
              <c16:uniqueId val="{00000001-CCFA-4075-B229-5DF5E314411D}"/>
            </c:ext>
          </c:extLst>
        </c:ser>
        <c:ser>
          <c:idx val="3"/>
          <c:order val="3"/>
          <c:tx>
            <c:strRef>
              <c:f>収支計画書_詳細!$T$35</c:f>
              <c:strCache>
                <c:ptCount val="1"/>
                <c:pt idx="0">
                  <c:v>ダミー</c:v>
                </c:pt>
              </c:strCache>
            </c:strRef>
          </c:tx>
          <c:spPr>
            <a:noFill/>
            <a:ln>
              <a:noFill/>
            </a:ln>
            <a:effectLst/>
          </c:spPr>
          <c:invertIfNegative val="0"/>
          <c:dLbls>
            <c:dLbl>
              <c:idx val="0"/>
              <c:tx>
                <c:rich>
                  <a:bodyPr/>
                  <a:lstStyle/>
                  <a:p>
                    <a:fld id="{2FE0EE1E-6041-412F-8CFB-7121CBDE5109}" type="CELLRANGE">
                      <a:rPr lang="ja-JP" altLang="en-US"/>
                      <a:pPr/>
                      <a:t>[CELLRANGE]</a:t>
                    </a:fld>
                    <a:endParaRPr lang="ja-JP" alt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7EAB-4D7C-94B1-7C00D2734398}"/>
                </c:ext>
              </c:extLst>
            </c:dLbl>
            <c:dLbl>
              <c:idx val="1"/>
              <c:tx>
                <c:rich>
                  <a:bodyPr/>
                  <a:lstStyle/>
                  <a:p>
                    <a:fld id="{09E4A3AA-B092-4780-990E-7A10CEE8AAF8}" type="CELLRANGE">
                      <a:rPr lang="ja-JP" altLang="en-US"/>
                      <a:pPr/>
                      <a:t>[CELLRANGE]</a:t>
                    </a:fld>
                    <a:endParaRPr lang="ja-JP" alt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7EAB-4D7C-94B1-7C00D2734398}"/>
                </c:ext>
              </c:extLst>
            </c:dLbl>
            <c:dLbl>
              <c:idx val="2"/>
              <c:tx>
                <c:rich>
                  <a:bodyPr/>
                  <a:lstStyle/>
                  <a:p>
                    <a:fld id="{5EC1EDA1-A7AC-4512-BBFF-184AE028AE59}" type="CELLRANGE">
                      <a:rPr lang="ja-JP" altLang="en-US"/>
                      <a:pPr/>
                      <a:t>[CELLRANGE]</a:t>
                    </a:fld>
                    <a:endParaRPr lang="ja-JP" alt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7EAB-4D7C-94B1-7C00D2734398}"/>
                </c:ext>
              </c:extLst>
            </c:dLbl>
            <c:dLbl>
              <c:idx val="3"/>
              <c:tx>
                <c:rich>
                  <a:bodyPr/>
                  <a:lstStyle/>
                  <a:p>
                    <a:fld id="{AC64C27C-9F5E-4C31-8549-471850843725}" type="CELLRANGE">
                      <a:rPr lang="ja-JP" altLang="en-US"/>
                      <a:pPr/>
                      <a:t>[CELLRANGE]</a:t>
                    </a:fld>
                    <a:endParaRPr lang="ja-JP" alt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7EAB-4D7C-94B1-7C00D2734398}"/>
                </c:ext>
              </c:extLst>
            </c:dLbl>
            <c:dLbl>
              <c:idx val="4"/>
              <c:tx>
                <c:rich>
                  <a:bodyPr/>
                  <a:lstStyle/>
                  <a:p>
                    <a:fld id="{EBFC3A6A-2931-4C7A-BB3C-D41BAF6E8367}" type="CELLRANGE">
                      <a:rPr lang="ja-JP" altLang="en-US"/>
                      <a:pPr/>
                      <a:t>[CELLRANGE]</a:t>
                    </a:fld>
                    <a:endParaRPr lang="ja-JP" alt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7EAB-4D7C-94B1-7C00D2734398}"/>
                </c:ext>
              </c:extLst>
            </c:dLbl>
            <c:dLbl>
              <c:idx val="5"/>
              <c:tx>
                <c:rich>
                  <a:bodyPr/>
                  <a:lstStyle/>
                  <a:p>
                    <a:fld id="{E598866E-FE90-48A4-9655-C595EE5BD9D0}" type="CELLRANGE">
                      <a:rPr lang="ja-JP" altLang="en-US"/>
                      <a:pPr/>
                      <a:t>[CELLRANGE]</a:t>
                    </a:fld>
                    <a:endParaRPr lang="ja-JP" alt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7EAB-4D7C-94B1-7C00D2734398}"/>
                </c:ext>
              </c:extLst>
            </c:dLbl>
            <c:dLbl>
              <c:idx val="6"/>
              <c:tx>
                <c:rich>
                  <a:bodyPr/>
                  <a:lstStyle/>
                  <a:p>
                    <a:fld id="{1B43F17F-DB1B-4C0A-AECE-463618A79276}" type="CELLRANGE">
                      <a:rPr lang="ja-JP" altLang="en-US"/>
                      <a:pPr/>
                      <a:t>[CELLRANGE]</a:t>
                    </a:fld>
                    <a:endParaRPr lang="ja-JP" alt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7EAB-4D7C-94B1-7C00D2734398}"/>
                </c:ext>
              </c:extLst>
            </c:dLbl>
            <c:dLbl>
              <c:idx val="7"/>
              <c:tx>
                <c:rich>
                  <a:bodyPr/>
                  <a:lstStyle/>
                  <a:p>
                    <a:fld id="{4D131A35-6587-4243-9FD1-00D26189DD66}" type="CELLRANGE">
                      <a:rPr lang="ja-JP" altLang="en-US"/>
                      <a:pPr/>
                      <a:t>[CELLRANGE]</a:t>
                    </a:fld>
                    <a:endParaRPr lang="ja-JP" alt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7EAB-4D7C-94B1-7C00D2734398}"/>
                </c:ext>
              </c:extLst>
            </c:dLbl>
            <c:dLbl>
              <c:idx val="8"/>
              <c:tx>
                <c:rich>
                  <a:bodyPr/>
                  <a:lstStyle/>
                  <a:p>
                    <a:fld id="{7B3EA378-7336-4008-87FA-D647FFA75B99}" type="CELLRANGE">
                      <a:rPr lang="ja-JP" altLang="en-US"/>
                      <a:pPr/>
                      <a:t>[CELLRANGE]</a:t>
                    </a:fld>
                    <a:endParaRPr lang="ja-JP" alt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7EAB-4D7C-94B1-7C00D2734398}"/>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游明朝 Demibold" panose="02020600000000000000" pitchFamily="18" charset="-128"/>
                    <a:ea typeface="游明朝 Demibold" panose="02020600000000000000" pitchFamily="18" charset="-128"/>
                    <a:cs typeface="+mn-cs"/>
                  </a:defRPr>
                </a:pPr>
                <a:endParaRPr lang="ja-JP"/>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収支計画書_詳細!$U$29:$AE$29</c15:sqref>
                  </c15:fullRef>
                </c:ext>
              </c:extLst>
              <c:f>収支計画書_詳細!$W$29:$AE$29</c:f>
              <c:strCache>
                <c:ptCount val="9"/>
                <c:pt idx="0">
                  <c:v>5月
(計画)</c:v>
                </c:pt>
                <c:pt idx="1">
                  <c:v>6月
(計画)</c:v>
                </c:pt>
                <c:pt idx="2">
                  <c:v>7月
(計画)</c:v>
                </c:pt>
                <c:pt idx="3">
                  <c:v>8月
(計画)</c:v>
                </c:pt>
                <c:pt idx="4">
                  <c:v>9月
(計画)</c:v>
                </c:pt>
                <c:pt idx="5">
                  <c:v>10月
(計画)</c:v>
                </c:pt>
                <c:pt idx="6">
                  <c:v>11月
(計画)</c:v>
                </c:pt>
                <c:pt idx="7">
                  <c:v>12月
(計画)</c:v>
                </c:pt>
                <c:pt idx="8">
                  <c:v>1月
(計画)</c:v>
                </c:pt>
              </c:strCache>
            </c:strRef>
          </c:cat>
          <c:val>
            <c:numRef>
              <c:extLst>
                <c:ext xmlns:c15="http://schemas.microsoft.com/office/drawing/2012/chart" uri="{02D57815-91ED-43cb-92C2-25804820EDAC}">
                  <c15:fullRef>
                    <c15:sqref>収支計画書_詳細!$U$35:$AE$35</c15:sqref>
                  </c15:fullRef>
                </c:ext>
              </c:extLst>
              <c:f>収支計画書_詳細!$W$35:$AE$35</c:f>
              <c:numCache>
                <c:formatCode>General</c:formatCode>
                <c:ptCount val="9"/>
                <c:pt idx="0">
                  <c:v>1</c:v>
                </c:pt>
                <c:pt idx="1">
                  <c:v>1</c:v>
                </c:pt>
                <c:pt idx="2">
                  <c:v>1</c:v>
                </c:pt>
                <c:pt idx="3">
                  <c:v>1</c:v>
                </c:pt>
                <c:pt idx="4">
                  <c:v>1</c:v>
                </c:pt>
                <c:pt idx="5">
                  <c:v>1</c:v>
                </c:pt>
                <c:pt idx="6">
                  <c:v>1</c:v>
                </c:pt>
                <c:pt idx="7">
                  <c:v>1</c:v>
                </c:pt>
                <c:pt idx="8">
                  <c:v>1</c:v>
                </c:pt>
              </c:numCache>
            </c:numRef>
          </c:val>
          <c:extLst>
            <c:ext xmlns:c15="http://schemas.microsoft.com/office/drawing/2012/chart" uri="{02D57815-91ED-43cb-92C2-25804820EDAC}">
              <c15:datalabelsRange>
                <c15:f>収支計画書_詳細!$U$34:$AE$34</c15:f>
                <c15:dlblRangeCache>
                  <c:ptCount val="11"/>
                  <c:pt idx="0">
                    <c:v>0</c:v>
                  </c:pt>
                  <c:pt idx="1">
                    <c:v>0</c:v>
                  </c:pt>
                  <c:pt idx="2">
                    <c:v>6</c:v>
                  </c:pt>
                  <c:pt idx="3">
                    <c:v>13</c:v>
                  </c:pt>
                  <c:pt idx="4">
                    <c:v>21</c:v>
                  </c:pt>
                  <c:pt idx="5">
                    <c:v>30</c:v>
                  </c:pt>
                  <c:pt idx="6">
                    <c:v>40</c:v>
                  </c:pt>
                  <c:pt idx="7">
                    <c:v>51</c:v>
                  </c:pt>
                  <c:pt idx="8">
                    <c:v>63</c:v>
                  </c:pt>
                  <c:pt idx="9">
                    <c:v>76</c:v>
                  </c:pt>
                  <c:pt idx="10">
                    <c:v>91</c:v>
                  </c:pt>
                </c15:dlblRangeCache>
              </c15:datalabelsRange>
            </c:ext>
            <c:ext xmlns:c16="http://schemas.microsoft.com/office/drawing/2014/chart" uri="{C3380CC4-5D6E-409C-BE32-E72D297353CC}">
              <c16:uniqueId val="{0000000E-CCFA-4075-B229-5DF5E314411D}"/>
            </c:ext>
          </c:extLst>
        </c:ser>
        <c:dLbls>
          <c:showLegendKey val="0"/>
          <c:showVal val="0"/>
          <c:showCatName val="0"/>
          <c:showSerName val="0"/>
          <c:showPercent val="0"/>
          <c:showBubbleSize val="0"/>
        </c:dLbls>
        <c:gapWidth val="100"/>
        <c:overlap val="100"/>
        <c:axId val="501235656"/>
        <c:axId val="501235984"/>
      </c:barChart>
      <c:catAx>
        <c:axId val="501235656"/>
        <c:scaling>
          <c:orientation val="minMax"/>
        </c:scaling>
        <c:delete val="0"/>
        <c:axPos val="b"/>
        <c:majorGridlines>
          <c:spPr>
            <a:ln w="3175" cap="flat" cmpd="sng" algn="ctr">
              <a:solidFill>
                <a:schemeClr val="accent3">
                  <a:lumMod val="40000"/>
                  <a:lumOff val="60000"/>
                </a:schemeClr>
              </a:solidFill>
              <a:round/>
            </a:ln>
            <a:effectLst/>
          </c:spPr>
        </c:majorGridlines>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1100" b="0" i="0" u="none" strike="noStrike" kern="1200" baseline="0">
                <a:solidFill>
                  <a:schemeClr val="tx1"/>
                </a:solidFill>
                <a:latin typeface="游明朝 Demibold" panose="02020600000000000000" pitchFamily="18" charset="-128"/>
                <a:ea typeface="游明朝 Demibold" panose="02020600000000000000" pitchFamily="18" charset="-128"/>
                <a:cs typeface="+mn-cs"/>
              </a:defRPr>
            </a:pPr>
            <a:endParaRPr lang="ja-JP"/>
          </a:p>
        </c:txPr>
        <c:crossAx val="501235984"/>
        <c:crosses val="autoZero"/>
        <c:auto val="1"/>
        <c:lblAlgn val="ctr"/>
        <c:lblOffset val="100"/>
        <c:tickMarkSkip val="2"/>
        <c:noMultiLvlLbl val="1"/>
      </c:catAx>
      <c:valAx>
        <c:axId val="501235984"/>
        <c:scaling>
          <c:orientation val="minMax"/>
        </c:scaling>
        <c:delete val="0"/>
        <c:axPos val="l"/>
        <c:majorGridlines>
          <c:spPr>
            <a:ln w="3175" cap="flat" cmpd="sng" algn="ctr">
              <a:solidFill>
                <a:schemeClr val="accent3">
                  <a:lumMod val="40000"/>
                  <a:lumOff val="60000"/>
                </a:schemeClr>
              </a:solidFill>
              <a:round/>
            </a:ln>
            <a:effectLst/>
          </c:spPr>
        </c:majorGridlines>
        <c:numFmt formatCode="#,##0_);[Red]\(#,##0\)" sourceLinked="0"/>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solidFill>
                <a:latin typeface="游明朝 Demibold" panose="02020600000000000000" pitchFamily="18" charset="-128"/>
                <a:ea typeface="游明朝 Demibold" panose="02020600000000000000" pitchFamily="18" charset="-128"/>
                <a:cs typeface="+mn-cs"/>
              </a:defRPr>
            </a:pPr>
            <a:endParaRPr lang="ja-JP"/>
          </a:p>
        </c:txPr>
        <c:crossAx val="501235656"/>
        <c:crosses val="autoZero"/>
        <c:crossBetween val="between"/>
      </c:valAx>
      <c:spPr>
        <a:noFill/>
        <a:ln>
          <a:noFill/>
        </a:ln>
        <a:effectLst/>
      </c:spPr>
    </c:plotArea>
    <c:plotVisOnly val="1"/>
    <c:dispBlanksAs val="gap"/>
    <c:showDLblsOverMax val="0"/>
  </c:chart>
  <c:spPr>
    <a:solidFill>
      <a:schemeClr val="bg1"/>
    </a:solidFill>
    <a:ln w="25400" cap="flat" cmpd="sng" algn="ctr">
      <a:solidFill>
        <a:schemeClr val="tx1"/>
      </a:solidFill>
      <a:round/>
    </a:ln>
    <a:effectLst/>
  </c:spPr>
  <c:txPr>
    <a:bodyPr/>
    <a:lstStyle/>
    <a:p>
      <a:pPr>
        <a:defRPr sz="1100">
          <a:solidFill>
            <a:schemeClr val="tx1"/>
          </a:solidFill>
          <a:latin typeface="游明朝 Demibold" panose="02020600000000000000" pitchFamily="18" charset="-128"/>
          <a:ea typeface="游明朝 Demibold" panose="02020600000000000000" pitchFamily="18" charset="-128"/>
        </a:defRPr>
      </a:pPr>
      <a:endParaRPr lang="ja-JP"/>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1845264059971141E-2"/>
          <c:y val="2.4520370925636279E-2"/>
          <c:w val="0.92074024764033657"/>
          <c:h val="0.8979279040404039"/>
        </c:manualLayout>
      </c:layout>
      <c:barChart>
        <c:barDir val="col"/>
        <c:grouping val="stacked"/>
        <c:varyColors val="0"/>
        <c:ser>
          <c:idx val="0"/>
          <c:order val="0"/>
          <c:tx>
            <c:strRef>
              <c:f>収支計画書_詳細!$T$39</c:f>
              <c:strCache>
                <c:ptCount val="1"/>
                <c:pt idx="0">
                  <c:v>雇用契約(フルタイム)両手型</c:v>
                </c:pt>
              </c:strCache>
            </c:strRef>
          </c:tx>
          <c:spPr>
            <a:solidFill>
              <a:schemeClr val="accent3">
                <a:lumMod val="40000"/>
                <a:lumOff val="60000"/>
                <a:alpha val="7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游明朝 Demibold" panose="02020600000000000000" pitchFamily="18" charset="-128"/>
                    <a:ea typeface="游明朝 Demibold" panose="02020600000000000000" pitchFamily="18"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収支計画書_詳細!$U$37:$AE$37</c15:sqref>
                  </c15:fullRef>
                </c:ext>
              </c:extLst>
              <c:f>収支計画書_詳細!$W$37:$AE$37</c:f>
              <c:strCache>
                <c:ptCount val="9"/>
                <c:pt idx="0">
                  <c:v>5月
(計画)</c:v>
                </c:pt>
                <c:pt idx="1">
                  <c:v>6月
(計画)</c:v>
                </c:pt>
                <c:pt idx="2">
                  <c:v>7月
(計画)</c:v>
                </c:pt>
                <c:pt idx="3">
                  <c:v>8月
(計画)</c:v>
                </c:pt>
                <c:pt idx="4">
                  <c:v>9月
(計画)</c:v>
                </c:pt>
                <c:pt idx="5">
                  <c:v>10月
(計画)</c:v>
                </c:pt>
                <c:pt idx="6">
                  <c:v>11月
(計画)</c:v>
                </c:pt>
                <c:pt idx="7">
                  <c:v>12月
(計画)</c:v>
                </c:pt>
                <c:pt idx="8">
                  <c:v>1月
(計画)</c:v>
                </c:pt>
              </c:strCache>
            </c:strRef>
          </c:cat>
          <c:val>
            <c:numRef>
              <c:extLst>
                <c:ext xmlns:c15="http://schemas.microsoft.com/office/drawing/2012/chart" uri="{02D57815-91ED-43cb-92C2-25804820EDAC}">
                  <c15:fullRef>
                    <c15:sqref>収支計画書_詳細!$U$39:$AE$39</c15:sqref>
                  </c15:fullRef>
                </c:ext>
              </c:extLst>
              <c:f>収支計画書_詳細!$W$39:$AE$39</c:f>
              <c:numCache>
                <c:formatCode>#,##0_);[Red]\(#,##0\)</c:formatCode>
                <c:ptCount val="9"/>
                <c:pt idx="0">
                  <c:v>2</c:v>
                </c:pt>
                <c:pt idx="1">
                  <c:v>4</c:v>
                </c:pt>
                <c:pt idx="2">
                  <c:v>6</c:v>
                </c:pt>
                <c:pt idx="3">
                  <c:v>9</c:v>
                </c:pt>
                <c:pt idx="4">
                  <c:v>12</c:v>
                </c:pt>
                <c:pt idx="5">
                  <c:v>15</c:v>
                </c:pt>
                <c:pt idx="6">
                  <c:v>19</c:v>
                </c:pt>
                <c:pt idx="7">
                  <c:v>23</c:v>
                </c:pt>
                <c:pt idx="8">
                  <c:v>28</c:v>
                </c:pt>
              </c:numCache>
            </c:numRef>
          </c:val>
          <c:extLst>
            <c:ext xmlns:c16="http://schemas.microsoft.com/office/drawing/2014/chart" uri="{C3380CC4-5D6E-409C-BE32-E72D297353CC}">
              <c16:uniqueId val="{00000000-CCFA-4075-B229-5DF5E314411D}"/>
            </c:ext>
          </c:extLst>
        </c:ser>
        <c:ser>
          <c:idx val="2"/>
          <c:order val="1"/>
          <c:tx>
            <c:strRef>
              <c:f>{"雇用契約(フルタイム)片手型"}</c:f>
              <c:strCache>
                <c:ptCount val="1"/>
                <c:pt idx="0">
                  <c:v>雇用契約(フルタイム)片手型</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solidFill>
                    <a:latin typeface="游明朝 Demibold" panose="02020600000000000000" pitchFamily="18" charset="-128"/>
                    <a:ea typeface="游明朝 Demibold" panose="02020600000000000000" pitchFamily="18"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収支計画書_詳細!$U$37:$AE$37</c15:sqref>
                  </c15:fullRef>
                </c:ext>
              </c:extLst>
              <c:f>収支計画書_詳細!$W$37:$AE$37</c:f>
              <c:strCache>
                <c:ptCount val="9"/>
                <c:pt idx="0">
                  <c:v>5月
(計画)</c:v>
                </c:pt>
                <c:pt idx="1">
                  <c:v>6月
(計画)</c:v>
                </c:pt>
                <c:pt idx="2">
                  <c:v>7月
(計画)</c:v>
                </c:pt>
                <c:pt idx="3">
                  <c:v>8月
(計画)</c:v>
                </c:pt>
                <c:pt idx="4">
                  <c:v>9月
(計画)</c:v>
                </c:pt>
                <c:pt idx="5">
                  <c:v>10月
(計画)</c:v>
                </c:pt>
                <c:pt idx="6">
                  <c:v>11月
(計画)</c:v>
                </c:pt>
                <c:pt idx="7">
                  <c:v>12月
(計画)</c:v>
                </c:pt>
                <c:pt idx="8">
                  <c:v>1月
(計画)</c:v>
                </c:pt>
              </c:strCache>
            </c:strRef>
          </c:cat>
          <c:val>
            <c:numRef>
              <c:extLst>
                <c:ext xmlns:c15="http://schemas.microsoft.com/office/drawing/2012/chart" uri="{02D57815-91ED-43cb-92C2-25804820EDAC}">
                  <c15:fullRef>
                    <c15:sqref>収支計画書_詳細!$U$40:$AE$40</c15:sqref>
                  </c15:fullRef>
                </c:ext>
              </c:extLst>
              <c:f>収支計画書_詳細!$W$40:$AE$40</c:f>
              <c:numCache>
                <c:formatCode>#,##0_);[Red]\(#,##0\)</c:formatCode>
                <c:ptCount val="9"/>
                <c:pt idx="0">
                  <c:v>2</c:v>
                </c:pt>
                <c:pt idx="1">
                  <c:v>4</c:v>
                </c:pt>
                <c:pt idx="2">
                  <c:v>7</c:v>
                </c:pt>
                <c:pt idx="3">
                  <c:v>10</c:v>
                </c:pt>
                <c:pt idx="4">
                  <c:v>13</c:v>
                </c:pt>
                <c:pt idx="5">
                  <c:v>17</c:v>
                </c:pt>
                <c:pt idx="6">
                  <c:v>21</c:v>
                </c:pt>
                <c:pt idx="7">
                  <c:v>25</c:v>
                </c:pt>
                <c:pt idx="8">
                  <c:v>30</c:v>
                </c:pt>
              </c:numCache>
            </c:numRef>
          </c:val>
          <c:extLst>
            <c:ext xmlns:c16="http://schemas.microsoft.com/office/drawing/2014/chart" uri="{C3380CC4-5D6E-409C-BE32-E72D297353CC}">
              <c16:uniqueId val="{0000000B-3444-459D-A892-8C01D037587B}"/>
            </c:ext>
          </c:extLst>
        </c:ser>
        <c:ser>
          <c:idx val="1"/>
          <c:order val="2"/>
          <c:tx>
            <c:strRef>
              <c:f>収支計画書_詳細!$T$41</c:f>
              <c:strCache>
                <c:ptCount val="1"/>
                <c:pt idx="0">
                  <c:v>雇用契約(フルタイム)以外</c:v>
                </c:pt>
              </c:strCache>
            </c:strRef>
          </c:tx>
          <c:spPr>
            <a:solidFill>
              <a:srgbClr val="E7E6E6">
                <a:lumMod val="25000"/>
                <a:alpha val="70000"/>
              </a:srgb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bg1"/>
                    </a:solidFill>
                    <a:latin typeface="游明朝 Demibold" panose="02020600000000000000" pitchFamily="18" charset="-128"/>
                    <a:ea typeface="游明朝 Demibold" panose="02020600000000000000" pitchFamily="18"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収支計画書_詳細!$U$37:$AE$37</c15:sqref>
                  </c15:fullRef>
                </c:ext>
              </c:extLst>
              <c:f>収支計画書_詳細!$W$37:$AE$37</c:f>
              <c:strCache>
                <c:ptCount val="9"/>
                <c:pt idx="0">
                  <c:v>5月
(計画)</c:v>
                </c:pt>
                <c:pt idx="1">
                  <c:v>6月
(計画)</c:v>
                </c:pt>
                <c:pt idx="2">
                  <c:v>7月
(計画)</c:v>
                </c:pt>
                <c:pt idx="3">
                  <c:v>8月
(計画)</c:v>
                </c:pt>
                <c:pt idx="4">
                  <c:v>9月
(計画)</c:v>
                </c:pt>
                <c:pt idx="5">
                  <c:v>10月
(計画)</c:v>
                </c:pt>
                <c:pt idx="6">
                  <c:v>11月
(計画)</c:v>
                </c:pt>
                <c:pt idx="7">
                  <c:v>12月
(計画)</c:v>
                </c:pt>
                <c:pt idx="8">
                  <c:v>1月
(計画)</c:v>
                </c:pt>
              </c:strCache>
            </c:strRef>
          </c:cat>
          <c:val>
            <c:numRef>
              <c:extLst>
                <c:ext xmlns:c15="http://schemas.microsoft.com/office/drawing/2012/chart" uri="{02D57815-91ED-43cb-92C2-25804820EDAC}">
                  <c15:fullRef>
                    <c15:sqref>収支計画書_詳細!$U$41:$AE$41</c15:sqref>
                  </c15:fullRef>
                </c:ext>
              </c:extLst>
              <c:f>収支計画書_詳細!$W$41:$AE$41</c:f>
              <c:numCache>
                <c:formatCode>#,##0_);[Red]\(#,##0\)</c:formatCode>
                <c:ptCount val="9"/>
                <c:pt idx="0">
                  <c:v>2</c:v>
                </c:pt>
                <c:pt idx="1">
                  <c:v>5</c:v>
                </c:pt>
                <c:pt idx="2">
                  <c:v>8</c:v>
                </c:pt>
                <c:pt idx="3">
                  <c:v>11</c:v>
                </c:pt>
                <c:pt idx="4">
                  <c:v>15</c:v>
                </c:pt>
                <c:pt idx="5">
                  <c:v>19</c:v>
                </c:pt>
                <c:pt idx="6">
                  <c:v>23</c:v>
                </c:pt>
                <c:pt idx="7">
                  <c:v>28</c:v>
                </c:pt>
                <c:pt idx="8">
                  <c:v>33</c:v>
                </c:pt>
              </c:numCache>
            </c:numRef>
          </c:val>
          <c:extLst>
            <c:ext xmlns:c16="http://schemas.microsoft.com/office/drawing/2014/chart" uri="{C3380CC4-5D6E-409C-BE32-E72D297353CC}">
              <c16:uniqueId val="{00000001-CCFA-4075-B229-5DF5E314411D}"/>
            </c:ext>
          </c:extLst>
        </c:ser>
        <c:ser>
          <c:idx val="3"/>
          <c:order val="3"/>
          <c:tx>
            <c:strRef>
              <c:f>収支計画書_詳細!$T$43</c:f>
              <c:strCache>
                <c:ptCount val="1"/>
                <c:pt idx="0">
                  <c:v>ダミー</c:v>
                </c:pt>
              </c:strCache>
            </c:strRef>
          </c:tx>
          <c:spPr>
            <a:noFill/>
            <a:ln>
              <a:noFill/>
            </a:ln>
            <a:effectLst/>
          </c:spPr>
          <c:invertIfNegative val="0"/>
          <c:dLbls>
            <c:dLbl>
              <c:idx val="0"/>
              <c:tx>
                <c:rich>
                  <a:bodyPr/>
                  <a:lstStyle/>
                  <a:p>
                    <a:fld id="{F0DDF930-E8C0-4B97-9B52-1E04F2F454D7}" type="CELLRANGE">
                      <a:rPr lang="ja-JP" altLang="en-US"/>
                      <a:pPr/>
                      <a:t>[CELLRANGE]</a:t>
                    </a:fld>
                    <a:endParaRPr lang="ja-JP" alt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3444-459D-A892-8C01D037587B}"/>
                </c:ext>
              </c:extLst>
            </c:dLbl>
            <c:dLbl>
              <c:idx val="1"/>
              <c:tx>
                <c:rich>
                  <a:bodyPr/>
                  <a:lstStyle/>
                  <a:p>
                    <a:fld id="{D3E46500-DAF6-4CED-8B66-C08D1AB9D043}" type="CELLRANGE">
                      <a:rPr lang="ja-JP" altLang="en-US"/>
                      <a:pPr/>
                      <a:t>[CELLRANGE]</a:t>
                    </a:fld>
                    <a:endParaRPr lang="ja-JP" alt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3444-459D-A892-8C01D037587B}"/>
                </c:ext>
              </c:extLst>
            </c:dLbl>
            <c:dLbl>
              <c:idx val="2"/>
              <c:tx>
                <c:rich>
                  <a:bodyPr/>
                  <a:lstStyle/>
                  <a:p>
                    <a:fld id="{942E58A3-3CA8-4EEC-A853-D9CC5B512FE1}" type="CELLRANGE">
                      <a:rPr lang="ja-JP" altLang="en-US"/>
                      <a:pPr/>
                      <a:t>[CELLRANGE]</a:t>
                    </a:fld>
                    <a:endParaRPr lang="ja-JP" alt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3444-459D-A892-8C01D037587B}"/>
                </c:ext>
              </c:extLst>
            </c:dLbl>
            <c:dLbl>
              <c:idx val="3"/>
              <c:tx>
                <c:rich>
                  <a:bodyPr/>
                  <a:lstStyle/>
                  <a:p>
                    <a:fld id="{E6C44C96-F415-419A-9333-0EA922E6D8A2}" type="CELLRANGE">
                      <a:rPr lang="ja-JP" altLang="en-US"/>
                      <a:pPr/>
                      <a:t>[CELLRANGE]</a:t>
                    </a:fld>
                    <a:endParaRPr lang="ja-JP" alt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3444-459D-A892-8C01D037587B}"/>
                </c:ext>
              </c:extLst>
            </c:dLbl>
            <c:dLbl>
              <c:idx val="4"/>
              <c:tx>
                <c:rich>
                  <a:bodyPr/>
                  <a:lstStyle/>
                  <a:p>
                    <a:fld id="{F010C6F0-A3D7-458A-B766-CAD1CE16D5BF}" type="CELLRANGE">
                      <a:rPr lang="ja-JP" altLang="en-US"/>
                      <a:pPr/>
                      <a:t>[CELLRANGE]</a:t>
                    </a:fld>
                    <a:endParaRPr lang="ja-JP" alt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3444-459D-A892-8C01D037587B}"/>
                </c:ext>
              </c:extLst>
            </c:dLbl>
            <c:dLbl>
              <c:idx val="5"/>
              <c:tx>
                <c:rich>
                  <a:bodyPr/>
                  <a:lstStyle/>
                  <a:p>
                    <a:fld id="{20EC3CBE-7FA4-4F8A-93C3-E805FE6DB020}" type="CELLRANGE">
                      <a:rPr lang="ja-JP" altLang="en-US"/>
                      <a:pPr/>
                      <a:t>[CELLRANGE]</a:t>
                    </a:fld>
                    <a:endParaRPr lang="ja-JP" alt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3444-459D-A892-8C01D037587B}"/>
                </c:ext>
              </c:extLst>
            </c:dLbl>
            <c:dLbl>
              <c:idx val="6"/>
              <c:tx>
                <c:rich>
                  <a:bodyPr/>
                  <a:lstStyle/>
                  <a:p>
                    <a:fld id="{5411D4E9-DB49-427D-8FF8-2B8D40F43B78}" type="CELLRANGE">
                      <a:rPr lang="ja-JP" altLang="en-US"/>
                      <a:pPr/>
                      <a:t>[CELLRANGE]</a:t>
                    </a:fld>
                    <a:endParaRPr lang="ja-JP" alt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3444-459D-A892-8C01D037587B}"/>
                </c:ext>
              </c:extLst>
            </c:dLbl>
            <c:dLbl>
              <c:idx val="7"/>
              <c:tx>
                <c:rich>
                  <a:bodyPr/>
                  <a:lstStyle/>
                  <a:p>
                    <a:fld id="{1D1E8E2F-71CF-4BE5-A16A-F60C031C51C6}" type="CELLRANGE">
                      <a:rPr lang="ja-JP" altLang="en-US"/>
                      <a:pPr/>
                      <a:t>[CELLRANGE]</a:t>
                    </a:fld>
                    <a:endParaRPr lang="ja-JP" alt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3444-459D-A892-8C01D037587B}"/>
                </c:ext>
              </c:extLst>
            </c:dLbl>
            <c:dLbl>
              <c:idx val="8"/>
              <c:tx>
                <c:rich>
                  <a:bodyPr/>
                  <a:lstStyle/>
                  <a:p>
                    <a:fld id="{19E14071-00E9-4B0E-80A3-7646BC67EE2F}" type="CELLRANGE">
                      <a:rPr lang="ja-JP" altLang="en-US"/>
                      <a:pPr/>
                      <a:t>[CELLRANGE]</a:t>
                    </a:fld>
                    <a:endParaRPr lang="ja-JP" alt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3444-459D-A892-8C01D037587B}"/>
                </c:ext>
              </c:extLst>
            </c:dLbl>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solidFill>
                    <a:latin typeface="游明朝 Demibold" panose="02020600000000000000" pitchFamily="18" charset="-128"/>
                    <a:ea typeface="游明朝 Demibold" panose="02020600000000000000" pitchFamily="18" charset="-128"/>
                    <a:cs typeface="+mn-cs"/>
                  </a:defRPr>
                </a:pPr>
                <a:endParaRPr lang="ja-JP"/>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収支計画書_詳細!$U$37:$AE$37</c15:sqref>
                  </c15:fullRef>
                </c:ext>
              </c:extLst>
              <c:f>収支計画書_詳細!$W$37:$AE$37</c:f>
              <c:strCache>
                <c:ptCount val="9"/>
                <c:pt idx="0">
                  <c:v>5月
(計画)</c:v>
                </c:pt>
                <c:pt idx="1">
                  <c:v>6月
(計画)</c:v>
                </c:pt>
                <c:pt idx="2">
                  <c:v>7月
(計画)</c:v>
                </c:pt>
                <c:pt idx="3">
                  <c:v>8月
(計画)</c:v>
                </c:pt>
                <c:pt idx="4">
                  <c:v>9月
(計画)</c:v>
                </c:pt>
                <c:pt idx="5">
                  <c:v>10月
(計画)</c:v>
                </c:pt>
                <c:pt idx="6">
                  <c:v>11月
(計画)</c:v>
                </c:pt>
                <c:pt idx="7">
                  <c:v>12月
(計画)</c:v>
                </c:pt>
                <c:pt idx="8">
                  <c:v>1月
(計画)</c:v>
                </c:pt>
              </c:strCache>
            </c:strRef>
          </c:cat>
          <c:val>
            <c:numRef>
              <c:extLst>
                <c:ext xmlns:c15="http://schemas.microsoft.com/office/drawing/2012/chart" uri="{02D57815-91ED-43cb-92C2-25804820EDAC}">
                  <c15:fullRef>
                    <c15:sqref>収支計画書_詳細!$U$43:$AE$43</c15:sqref>
                  </c15:fullRef>
                </c:ext>
              </c:extLst>
              <c:f>収支計画書_詳細!$W$43:$AE$43</c:f>
              <c:numCache>
                <c:formatCode>General</c:formatCode>
                <c:ptCount val="9"/>
                <c:pt idx="0">
                  <c:v>1</c:v>
                </c:pt>
                <c:pt idx="1">
                  <c:v>1</c:v>
                </c:pt>
                <c:pt idx="2">
                  <c:v>1</c:v>
                </c:pt>
                <c:pt idx="3">
                  <c:v>1</c:v>
                </c:pt>
                <c:pt idx="4">
                  <c:v>1</c:v>
                </c:pt>
                <c:pt idx="5">
                  <c:v>1</c:v>
                </c:pt>
                <c:pt idx="6">
                  <c:v>1</c:v>
                </c:pt>
                <c:pt idx="7">
                  <c:v>1</c:v>
                </c:pt>
                <c:pt idx="8">
                  <c:v>1</c:v>
                </c:pt>
              </c:numCache>
            </c:numRef>
          </c:val>
          <c:extLst>
            <c:ext xmlns:c15="http://schemas.microsoft.com/office/drawing/2012/chart" uri="{02D57815-91ED-43cb-92C2-25804820EDAC}">
              <c15:datalabelsRange>
                <c15:f>収支計画書_詳細!$U$42:$AE$42</c15:f>
                <c15:dlblRangeCache>
                  <c:ptCount val="11"/>
                  <c:pt idx="0">
                    <c:v>0</c:v>
                  </c:pt>
                  <c:pt idx="1">
                    <c:v>0</c:v>
                  </c:pt>
                  <c:pt idx="2">
                    <c:v>6</c:v>
                  </c:pt>
                  <c:pt idx="3">
                    <c:v>13</c:v>
                  </c:pt>
                  <c:pt idx="4">
                    <c:v>21</c:v>
                  </c:pt>
                  <c:pt idx="5">
                    <c:v>30</c:v>
                  </c:pt>
                  <c:pt idx="6">
                    <c:v>40</c:v>
                  </c:pt>
                  <c:pt idx="7">
                    <c:v>51</c:v>
                  </c:pt>
                  <c:pt idx="8">
                    <c:v>63</c:v>
                  </c:pt>
                  <c:pt idx="9">
                    <c:v>76</c:v>
                  </c:pt>
                  <c:pt idx="10">
                    <c:v>91</c:v>
                  </c:pt>
                </c15:dlblRangeCache>
              </c15:datalabelsRange>
            </c:ext>
            <c:ext xmlns:c16="http://schemas.microsoft.com/office/drawing/2014/chart" uri="{C3380CC4-5D6E-409C-BE32-E72D297353CC}">
              <c16:uniqueId val="{0000000E-CCFA-4075-B229-5DF5E314411D}"/>
            </c:ext>
          </c:extLst>
        </c:ser>
        <c:dLbls>
          <c:showLegendKey val="0"/>
          <c:showVal val="0"/>
          <c:showCatName val="0"/>
          <c:showSerName val="0"/>
          <c:showPercent val="0"/>
          <c:showBubbleSize val="0"/>
        </c:dLbls>
        <c:gapWidth val="100"/>
        <c:overlap val="100"/>
        <c:axId val="501235656"/>
        <c:axId val="501235984"/>
      </c:barChart>
      <c:catAx>
        <c:axId val="501235656"/>
        <c:scaling>
          <c:orientation val="minMax"/>
        </c:scaling>
        <c:delete val="0"/>
        <c:axPos val="b"/>
        <c:majorGridlines>
          <c:spPr>
            <a:ln w="3175" cap="flat" cmpd="sng" algn="ctr">
              <a:solidFill>
                <a:schemeClr val="accent3">
                  <a:lumMod val="40000"/>
                  <a:lumOff val="60000"/>
                </a:schemeClr>
              </a:solidFill>
              <a:round/>
            </a:ln>
            <a:effectLst/>
          </c:spPr>
        </c:majorGridlines>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1100" b="0" i="0" u="none" strike="noStrike" kern="1200" baseline="0">
                <a:solidFill>
                  <a:schemeClr val="tx1"/>
                </a:solidFill>
                <a:latin typeface="游明朝 Demibold" panose="02020600000000000000" pitchFamily="18" charset="-128"/>
                <a:ea typeface="游明朝 Demibold" panose="02020600000000000000" pitchFamily="18" charset="-128"/>
                <a:cs typeface="+mn-cs"/>
              </a:defRPr>
            </a:pPr>
            <a:endParaRPr lang="ja-JP"/>
          </a:p>
        </c:txPr>
        <c:crossAx val="501235984"/>
        <c:crosses val="autoZero"/>
        <c:auto val="1"/>
        <c:lblAlgn val="ctr"/>
        <c:lblOffset val="100"/>
        <c:tickMarkSkip val="2"/>
        <c:noMultiLvlLbl val="1"/>
      </c:catAx>
      <c:valAx>
        <c:axId val="501235984"/>
        <c:scaling>
          <c:orientation val="minMax"/>
        </c:scaling>
        <c:delete val="0"/>
        <c:axPos val="l"/>
        <c:majorGridlines>
          <c:spPr>
            <a:ln w="3175" cap="flat" cmpd="sng" algn="ctr">
              <a:solidFill>
                <a:schemeClr val="accent3">
                  <a:lumMod val="40000"/>
                  <a:lumOff val="60000"/>
                </a:schemeClr>
              </a:solidFill>
              <a:round/>
            </a:ln>
            <a:effectLst/>
          </c:spPr>
        </c:majorGridlines>
        <c:numFmt formatCode="#,##0_);[Red]\(#,##0\)" sourceLinked="0"/>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solidFill>
                <a:latin typeface="游明朝 Demibold" panose="02020600000000000000" pitchFamily="18" charset="-128"/>
                <a:ea typeface="游明朝 Demibold" panose="02020600000000000000" pitchFamily="18" charset="-128"/>
                <a:cs typeface="+mn-cs"/>
              </a:defRPr>
            </a:pPr>
            <a:endParaRPr lang="ja-JP"/>
          </a:p>
        </c:txPr>
        <c:crossAx val="501235656"/>
        <c:crosses val="autoZero"/>
        <c:crossBetween val="between"/>
      </c:valAx>
      <c:spPr>
        <a:noFill/>
        <a:ln>
          <a:noFill/>
        </a:ln>
        <a:effectLst/>
      </c:spPr>
    </c:plotArea>
    <c:plotVisOnly val="1"/>
    <c:dispBlanksAs val="gap"/>
    <c:showDLblsOverMax val="0"/>
  </c:chart>
  <c:spPr>
    <a:solidFill>
      <a:schemeClr val="bg1"/>
    </a:solidFill>
    <a:ln w="25400" cap="flat" cmpd="sng" algn="ctr">
      <a:solidFill>
        <a:schemeClr val="tx1"/>
      </a:solidFill>
      <a:round/>
    </a:ln>
    <a:effectLst/>
  </c:spPr>
  <c:txPr>
    <a:bodyPr/>
    <a:lstStyle/>
    <a:p>
      <a:pPr>
        <a:defRPr sz="1100">
          <a:solidFill>
            <a:schemeClr val="tx1"/>
          </a:solidFill>
          <a:latin typeface="游明朝 Demibold" panose="02020600000000000000" pitchFamily="18" charset="-128"/>
          <a:ea typeface="游明朝 Demibold" panose="02020600000000000000" pitchFamily="18" charset="-128"/>
        </a:defRPr>
      </a:pPr>
      <a:endParaRPr lang="ja-JP"/>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1845264059971141E-2"/>
          <c:y val="2.4520370925636279E-2"/>
          <c:w val="0.92074024764033657"/>
          <c:h val="0.89151376262626247"/>
        </c:manualLayout>
      </c:layout>
      <c:barChart>
        <c:barDir val="col"/>
        <c:grouping val="stacked"/>
        <c:varyColors val="0"/>
        <c:ser>
          <c:idx val="0"/>
          <c:order val="0"/>
          <c:tx>
            <c:strRef>
              <c:f>収支計画書_詳細!$T$47</c:f>
              <c:strCache>
                <c:ptCount val="1"/>
                <c:pt idx="0">
                  <c:v>雇用契約(フルタイム)両手型</c:v>
                </c:pt>
              </c:strCache>
            </c:strRef>
          </c:tx>
          <c:spPr>
            <a:solidFill>
              <a:schemeClr val="accent3">
                <a:lumMod val="40000"/>
                <a:lumOff val="60000"/>
                <a:alpha val="7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游明朝 Demibold" panose="02020600000000000000" pitchFamily="18" charset="-128"/>
                    <a:ea typeface="游明朝 Demibold" panose="02020600000000000000" pitchFamily="18"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収支計画書_詳細!$U$45:$AE$45</c15:sqref>
                  </c15:fullRef>
                </c:ext>
              </c:extLst>
              <c:f>収支計画書_詳細!$W$45:$AE$45</c:f>
              <c:strCache>
                <c:ptCount val="9"/>
                <c:pt idx="0">
                  <c:v>5月
(計画)</c:v>
                </c:pt>
                <c:pt idx="1">
                  <c:v>6月
(計画)</c:v>
                </c:pt>
                <c:pt idx="2">
                  <c:v>7月
(計画)</c:v>
                </c:pt>
                <c:pt idx="3">
                  <c:v>8月
(計画)</c:v>
                </c:pt>
                <c:pt idx="4">
                  <c:v>9月
(計画)</c:v>
                </c:pt>
                <c:pt idx="5">
                  <c:v>10月
(計画)</c:v>
                </c:pt>
                <c:pt idx="6">
                  <c:v>11月
(計画)</c:v>
                </c:pt>
                <c:pt idx="7">
                  <c:v>12月
(計画)</c:v>
                </c:pt>
                <c:pt idx="8">
                  <c:v>1月
(計画)</c:v>
                </c:pt>
              </c:strCache>
            </c:strRef>
          </c:cat>
          <c:val>
            <c:numRef>
              <c:extLst>
                <c:ext xmlns:c15="http://schemas.microsoft.com/office/drawing/2012/chart" uri="{02D57815-91ED-43cb-92C2-25804820EDAC}">
                  <c15:fullRef>
                    <c15:sqref>収支計画書_詳細!$U$47:$AE$47</c15:sqref>
                  </c15:fullRef>
                </c:ext>
              </c:extLst>
              <c:f>収支計画書_詳細!$W$47:$AE$47</c:f>
              <c:numCache>
                <c:formatCode>#,##0_);[Red]\(#,##0\)</c:formatCode>
                <c:ptCount val="9"/>
                <c:pt idx="0">
                  <c:v>2</c:v>
                </c:pt>
                <c:pt idx="1">
                  <c:v>4</c:v>
                </c:pt>
                <c:pt idx="2">
                  <c:v>6</c:v>
                </c:pt>
                <c:pt idx="3">
                  <c:v>9</c:v>
                </c:pt>
                <c:pt idx="4">
                  <c:v>12</c:v>
                </c:pt>
                <c:pt idx="5">
                  <c:v>15</c:v>
                </c:pt>
                <c:pt idx="6">
                  <c:v>19</c:v>
                </c:pt>
                <c:pt idx="7">
                  <c:v>23</c:v>
                </c:pt>
                <c:pt idx="8">
                  <c:v>28</c:v>
                </c:pt>
              </c:numCache>
            </c:numRef>
          </c:val>
          <c:extLst>
            <c:ext xmlns:c16="http://schemas.microsoft.com/office/drawing/2014/chart" uri="{C3380CC4-5D6E-409C-BE32-E72D297353CC}">
              <c16:uniqueId val="{00000000-CCFA-4075-B229-5DF5E314411D}"/>
            </c:ext>
          </c:extLst>
        </c:ser>
        <c:ser>
          <c:idx val="2"/>
          <c:order val="1"/>
          <c:tx>
            <c:strRef>
              <c:f>{"雇用契約(フルタイム)片手型"}</c:f>
              <c:strCache>
                <c:ptCount val="1"/>
                <c:pt idx="0">
                  <c:v>雇用契約(フルタイム)片手型</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solidFill>
                    <a:latin typeface="游明朝 Demibold" panose="02020600000000000000" pitchFamily="18" charset="-128"/>
                    <a:ea typeface="游明朝 Demibold" panose="02020600000000000000" pitchFamily="18"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収支計画書_詳細!$U$45:$AE$45</c15:sqref>
                  </c15:fullRef>
                </c:ext>
              </c:extLst>
              <c:f>収支計画書_詳細!$W$45:$AE$45</c:f>
              <c:strCache>
                <c:ptCount val="9"/>
                <c:pt idx="0">
                  <c:v>5月
(計画)</c:v>
                </c:pt>
                <c:pt idx="1">
                  <c:v>6月
(計画)</c:v>
                </c:pt>
                <c:pt idx="2">
                  <c:v>7月
(計画)</c:v>
                </c:pt>
                <c:pt idx="3">
                  <c:v>8月
(計画)</c:v>
                </c:pt>
                <c:pt idx="4">
                  <c:v>9月
(計画)</c:v>
                </c:pt>
                <c:pt idx="5">
                  <c:v>10月
(計画)</c:v>
                </c:pt>
                <c:pt idx="6">
                  <c:v>11月
(計画)</c:v>
                </c:pt>
                <c:pt idx="7">
                  <c:v>12月
(計画)</c:v>
                </c:pt>
                <c:pt idx="8">
                  <c:v>1月
(計画)</c:v>
                </c:pt>
              </c:strCache>
            </c:strRef>
          </c:cat>
          <c:val>
            <c:numRef>
              <c:extLst>
                <c:ext xmlns:c15="http://schemas.microsoft.com/office/drawing/2012/chart" uri="{02D57815-91ED-43cb-92C2-25804820EDAC}">
                  <c15:fullRef>
                    <c15:sqref>収支計画書_詳細!$U$48:$AE$48</c15:sqref>
                  </c15:fullRef>
                </c:ext>
              </c:extLst>
              <c:f>収支計画書_詳細!$W$48:$AE$48</c:f>
              <c:numCache>
                <c:formatCode>#,##0_);[Red]\(#,##0\)</c:formatCode>
                <c:ptCount val="9"/>
                <c:pt idx="0">
                  <c:v>2</c:v>
                </c:pt>
                <c:pt idx="1">
                  <c:v>4</c:v>
                </c:pt>
                <c:pt idx="2">
                  <c:v>7</c:v>
                </c:pt>
                <c:pt idx="3">
                  <c:v>10</c:v>
                </c:pt>
                <c:pt idx="4">
                  <c:v>13</c:v>
                </c:pt>
                <c:pt idx="5">
                  <c:v>17</c:v>
                </c:pt>
                <c:pt idx="6">
                  <c:v>21</c:v>
                </c:pt>
                <c:pt idx="7">
                  <c:v>25</c:v>
                </c:pt>
                <c:pt idx="8">
                  <c:v>30</c:v>
                </c:pt>
              </c:numCache>
            </c:numRef>
          </c:val>
          <c:extLst>
            <c:ext xmlns:c16="http://schemas.microsoft.com/office/drawing/2014/chart" uri="{C3380CC4-5D6E-409C-BE32-E72D297353CC}">
              <c16:uniqueId val="{0000000B-C4BA-45B1-A012-682A8BE99A0E}"/>
            </c:ext>
          </c:extLst>
        </c:ser>
        <c:ser>
          <c:idx val="1"/>
          <c:order val="2"/>
          <c:tx>
            <c:strRef>
              <c:f>収支計画書_詳細!$T$49</c:f>
              <c:strCache>
                <c:ptCount val="1"/>
                <c:pt idx="0">
                  <c:v>雇用契約(フルタイム)以外</c:v>
                </c:pt>
              </c:strCache>
            </c:strRef>
          </c:tx>
          <c:spPr>
            <a:solidFill>
              <a:srgbClr val="E7E6E6">
                <a:lumMod val="25000"/>
                <a:alpha val="70000"/>
              </a:srgb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bg1"/>
                    </a:solidFill>
                    <a:latin typeface="游明朝 Demibold" panose="02020600000000000000" pitchFamily="18" charset="-128"/>
                    <a:ea typeface="游明朝 Demibold" panose="02020600000000000000" pitchFamily="18"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収支計画書_詳細!$U$45:$AE$45</c15:sqref>
                  </c15:fullRef>
                </c:ext>
              </c:extLst>
              <c:f>収支計画書_詳細!$W$45:$AE$45</c:f>
              <c:strCache>
                <c:ptCount val="9"/>
                <c:pt idx="0">
                  <c:v>5月
(計画)</c:v>
                </c:pt>
                <c:pt idx="1">
                  <c:v>6月
(計画)</c:v>
                </c:pt>
                <c:pt idx="2">
                  <c:v>7月
(計画)</c:v>
                </c:pt>
                <c:pt idx="3">
                  <c:v>8月
(計画)</c:v>
                </c:pt>
                <c:pt idx="4">
                  <c:v>9月
(計画)</c:v>
                </c:pt>
                <c:pt idx="5">
                  <c:v>10月
(計画)</c:v>
                </c:pt>
                <c:pt idx="6">
                  <c:v>11月
(計画)</c:v>
                </c:pt>
                <c:pt idx="7">
                  <c:v>12月
(計画)</c:v>
                </c:pt>
                <c:pt idx="8">
                  <c:v>1月
(計画)</c:v>
                </c:pt>
              </c:strCache>
            </c:strRef>
          </c:cat>
          <c:val>
            <c:numRef>
              <c:extLst>
                <c:ext xmlns:c15="http://schemas.microsoft.com/office/drawing/2012/chart" uri="{02D57815-91ED-43cb-92C2-25804820EDAC}">
                  <c15:fullRef>
                    <c15:sqref>収支計画書_詳細!$U$49:$AE$49</c15:sqref>
                  </c15:fullRef>
                </c:ext>
              </c:extLst>
              <c:f>収支計画書_詳細!$W$49:$AE$49</c:f>
              <c:numCache>
                <c:formatCode>#,##0_);[Red]\(#,##0\)</c:formatCode>
                <c:ptCount val="9"/>
                <c:pt idx="0">
                  <c:v>2</c:v>
                </c:pt>
                <c:pt idx="1">
                  <c:v>5</c:v>
                </c:pt>
                <c:pt idx="2">
                  <c:v>8</c:v>
                </c:pt>
                <c:pt idx="3">
                  <c:v>11</c:v>
                </c:pt>
                <c:pt idx="4">
                  <c:v>15</c:v>
                </c:pt>
                <c:pt idx="5">
                  <c:v>19</c:v>
                </c:pt>
                <c:pt idx="6">
                  <c:v>23</c:v>
                </c:pt>
                <c:pt idx="7">
                  <c:v>28</c:v>
                </c:pt>
                <c:pt idx="8">
                  <c:v>33</c:v>
                </c:pt>
              </c:numCache>
            </c:numRef>
          </c:val>
          <c:extLst>
            <c:ext xmlns:c16="http://schemas.microsoft.com/office/drawing/2014/chart" uri="{C3380CC4-5D6E-409C-BE32-E72D297353CC}">
              <c16:uniqueId val="{00000001-CCFA-4075-B229-5DF5E314411D}"/>
            </c:ext>
          </c:extLst>
        </c:ser>
        <c:ser>
          <c:idx val="3"/>
          <c:order val="3"/>
          <c:tx>
            <c:strRef>
              <c:f>収支計画書_詳細!$T$51</c:f>
              <c:strCache>
                <c:ptCount val="1"/>
                <c:pt idx="0">
                  <c:v>ダミー</c:v>
                </c:pt>
              </c:strCache>
            </c:strRef>
          </c:tx>
          <c:spPr>
            <a:noFill/>
            <a:ln>
              <a:noFill/>
            </a:ln>
            <a:effectLst/>
          </c:spPr>
          <c:invertIfNegative val="0"/>
          <c:dLbls>
            <c:dLbl>
              <c:idx val="0"/>
              <c:tx>
                <c:rich>
                  <a:bodyPr/>
                  <a:lstStyle/>
                  <a:p>
                    <a:fld id="{6A38FD03-F720-4662-8832-90FFFB8B0833}" type="CELLRANGE">
                      <a:rPr lang="ja-JP" altLang="en-US"/>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C4BA-45B1-A012-682A8BE99A0E}"/>
                </c:ext>
              </c:extLst>
            </c:dLbl>
            <c:dLbl>
              <c:idx val="1"/>
              <c:tx>
                <c:rich>
                  <a:bodyPr/>
                  <a:lstStyle/>
                  <a:p>
                    <a:fld id="{E0CD88DA-687E-47ED-B63E-9F0CE55F1E3A}" type="CELLRANGE">
                      <a:rPr lang="ja-JP" altLang="en-US"/>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C4BA-45B1-A012-682A8BE99A0E}"/>
                </c:ext>
              </c:extLst>
            </c:dLbl>
            <c:dLbl>
              <c:idx val="2"/>
              <c:tx>
                <c:rich>
                  <a:bodyPr/>
                  <a:lstStyle/>
                  <a:p>
                    <a:fld id="{43868239-E967-4D32-B596-8C5F78DDF509}" type="CELLRANGE">
                      <a:rPr lang="ja-JP" altLang="en-US"/>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C4BA-45B1-A012-682A8BE99A0E}"/>
                </c:ext>
              </c:extLst>
            </c:dLbl>
            <c:dLbl>
              <c:idx val="3"/>
              <c:tx>
                <c:rich>
                  <a:bodyPr/>
                  <a:lstStyle/>
                  <a:p>
                    <a:fld id="{AB0F06D4-30A2-498B-A265-E25710512F96}" type="CELLRANGE">
                      <a:rPr lang="ja-JP" altLang="en-US"/>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C4BA-45B1-A012-682A8BE99A0E}"/>
                </c:ext>
              </c:extLst>
            </c:dLbl>
            <c:dLbl>
              <c:idx val="4"/>
              <c:tx>
                <c:rich>
                  <a:bodyPr/>
                  <a:lstStyle/>
                  <a:p>
                    <a:fld id="{ED98158A-B043-4FDB-8FD2-20753C5797C8}" type="CELLRANGE">
                      <a:rPr lang="ja-JP" altLang="en-US"/>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C4BA-45B1-A012-682A8BE99A0E}"/>
                </c:ext>
              </c:extLst>
            </c:dLbl>
            <c:dLbl>
              <c:idx val="5"/>
              <c:tx>
                <c:rich>
                  <a:bodyPr/>
                  <a:lstStyle/>
                  <a:p>
                    <a:fld id="{5F195650-DFD4-4F9E-A338-DED6B068AE85}" type="CELLRANGE">
                      <a:rPr lang="ja-JP" altLang="en-US"/>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C4BA-45B1-A012-682A8BE99A0E}"/>
                </c:ext>
              </c:extLst>
            </c:dLbl>
            <c:dLbl>
              <c:idx val="6"/>
              <c:tx>
                <c:rich>
                  <a:bodyPr/>
                  <a:lstStyle/>
                  <a:p>
                    <a:fld id="{106C3B4C-25CE-4FD4-8C51-4A3E2D65D163}" type="CELLRANGE">
                      <a:rPr lang="ja-JP" altLang="en-US"/>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C4BA-45B1-A012-682A8BE99A0E}"/>
                </c:ext>
              </c:extLst>
            </c:dLbl>
            <c:dLbl>
              <c:idx val="7"/>
              <c:tx>
                <c:rich>
                  <a:bodyPr/>
                  <a:lstStyle/>
                  <a:p>
                    <a:fld id="{3D3A629E-2CEA-49C4-BD83-7462C5DD8AFC}" type="CELLRANGE">
                      <a:rPr lang="ja-JP" altLang="en-US"/>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C4BA-45B1-A012-682A8BE99A0E}"/>
                </c:ext>
              </c:extLst>
            </c:dLbl>
            <c:dLbl>
              <c:idx val="8"/>
              <c:tx>
                <c:rich>
                  <a:bodyPr/>
                  <a:lstStyle/>
                  <a:p>
                    <a:fld id="{45794D4B-7880-435D-9953-3DD3E65C5D26}" type="CELLRANGE">
                      <a:rPr lang="ja-JP" altLang="en-US"/>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C4BA-45B1-A012-682A8BE99A0E}"/>
                </c:ext>
              </c:extLst>
            </c:dLbl>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solidFill>
                    <a:latin typeface="游明朝 Demibold" panose="02020600000000000000" pitchFamily="18" charset="-128"/>
                    <a:ea typeface="游明朝 Demibold" panose="02020600000000000000" pitchFamily="18" charset="-128"/>
                    <a:cs typeface="+mn-cs"/>
                  </a:defRPr>
                </a:pPr>
                <a:endParaRPr lang="ja-JP"/>
              </a:p>
            </c:txPr>
            <c:dLblPos val="inBase"/>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収支計画書_詳細!$U$45:$AE$45</c15:sqref>
                  </c15:fullRef>
                </c:ext>
              </c:extLst>
              <c:f>収支計画書_詳細!$W$45:$AE$45</c:f>
              <c:strCache>
                <c:ptCount val="9"/>
                <c:pt idx="0">
                  <c:v>5月
(計画)</c:v>
                </c:pt>
                <c:pt idx="1">
                  <c:v>6月
(計画)</c:v>
                </c:pt>
                <c:pt idx="2">
                  <c:v>7月
(計画)</c:v>
                </c:pt>
                <c:pt idx="3">
                  <c:v>8月
(計画)</c:v>
                </c:pt>
                <c:pt idx="4">
                  <c:v>9月
(計画)</c:v>
                </c:pt>
                <c:pt idx="5">
                  <c:v>10月
(計画)</c:v>
                </c:pt>
                <c:pt idx="6">
                  <c:v>11月
(計画)</c:v>
                </c:pt>
                <c:pt idx="7">
                  <c:v>12月
(計画)</c:v>
                </c:pt>
                <c:pt idx="8">
                  <c:v>1月
(計画)</c:v>
                </c:pt>
              </c:strCache>
            </c:strRef>
          </c:cat>
          <c:val>
            <c:numRef>
              <c:extLst>
                <c:ext xmlns:c15="http://schemas.microsoft.com/office/drawing/2012/chart" uri="{02D57815-91ED-43cb-92C2-25804820EDAC}">
                  <c15:fullRef>
                    <c15:sqref>収支計画書_詳細!$U$51:$AE$51</c15:sqref>
                  </c15:fullRef>
                </c:ext>
              </c:extLst>
              <c:f>収支計画書_詳細!$W$51:$AE$51</c:f>
              <c:numCache>
                <c:formatCode>General</c:formatCode>
                <c:ptCount val="9"/>
                <c:pt idx="0">
                  <c:v>1</c:v>
                </c:pt>
                <c:pt idx="1">
                  <c:v>1</c:v>
                </c:pt>
                <c:pt idx="2">
                  <c:v>1</c:v>
                </c:pt>
                <c:pt idx="3">
                  <c:v>1</c:v>
                </c:pt>
                <c:pt idx="4">
                  <c:v>1</c:v>
                </c:pt>
                <c:pt idx="5">
                  <c:v>1</c:v>
                </c:pt>
                <c:pt idx="6">
                  <c:v>1</c:v>
                </c:pt>
                <c:pt idx="7">
                  <c:v>1</c:v>
                </c:pt>
                <c:pt idx="8">
                  <c:v>1</c:v>
                </c:pt>
              </c:numCache>
            </c:numRef>
          </c:val>
          <c:extLst>
            <c:ext xmlns:c15="http://schemas.microsoft.com/office/drawing/2012/chart" uri="{02D57815-91ED-43cb-92C2-25804820EDAC}">
              <c15:datalabelsRange>
                <c15:f>収支計画書_詳細!$U$50:$AE$50</c15:f>
                <c15:dlblRangeCache>
                  <c:ptCount val="11"/>
                  <c:pt idx="0">
                    <c:v>0</c:v>
                  </c:pt>
                  <c:pt idx="1">
                    <c:v>0</c:v>
                  </c:pt>
                  <c:pt idx="2">
                    <c:v>6</c:v>
                  </c:pt>
                  <c:pt idx="3">
                    <c:v>13</c:v>
                  </c:pt>
                  <c:pt idx="4">
                    <c:v>21</c:v>
                  </c:pt>
                  <c:pt idx="5">
                    <c:v>30</c:v>
                  </c:pt>
                  <c:pt idx="6">
                    <c:v>40</c:v>
                  </c:pt>
                  <c:pt idx="7">
                    <c:v>51</c:v>
                  </c:pt>
                  <c:pt idx="8">
                    <c:v>63</c:v>
                  </c:pt>
                  <c:pt idx="9">
                    <c:v>76</c:v>
                  </c:pt>
                  <c:pt idx="10">
                    <c:v>91</c:v>
                  </c:pt>
                </c15:dlblRangeCache>
              </c15:datalabelsRange>
            </c:ext>
            <c:ext xmlns:c16="http://schemas.microsoft.com/office/drawing/2014/chart" uri="{C3380CC4-5D6E-409C-BE32-E72D297353CC}">
              <c16:uniqueId val="{0000000E-CCFA-4075-B229-5DF5E314411D}"/>
            </c:ext>
          </c:extLst>
        </c:ser>
        <c:dLbls>
          <c:showLegendKey val="0"/>
          <c:showVal val="0"/>
          <c:showCatName val="0"/>
          <c:showSerName val="0"/>
          <c:showPercent val="0"/>
          <c:showBubbleSize val="0"/>
        </c:dLbls>
        <c:gapWidth val="100"/>
        <c:overlap val="100"/>
        <c:axId val="501235656"/>
        <c:axId val="501235984"/>
      </c:barChart>
      <c:catAx>
        <c:axId val="501235656"/>
        <c:scaling>
          <c:orientation val="minMax"/>
        </c:scaling>
        <c:delete val="0"/>
        <c:axPos val="b"/>
        <c:majorGridlines>
          <c:spPr>
            <a:ln w="3175" cap="flat" cmpd="sng" algn="ctr">
              <a:solidFill>
                <a:schemeClr val="accent3">
                  <a:lumMod val="40000"/>
                  <a:lumOff val="60000"/>
                </a:schemeClr>
              </a:solidFill>
              <a:round/>
            </a:ln>
            <a:effectLst/>
          </c:spPr>
        </c:majorGridlines>
        <c:minorGridlines>
          <c:spPr>
            <a:ln w="9525" cap="flat" cmpd="sng" algn="ctr">
              <a:solidFill>
                <a:schemeClr val="tx1">
                  <a:lumMod val="5000"/>
                  <a:lumOff val="95000"/>
                </a:schemeClr>
              </a:solidFill>
              <a:round/>
            </a:ln>
            <a:effectLst/>
          </c:spPr>
        </c:minorGridlines>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1100" b="0" i="0" u="none" strike="noStrike" kern="1200" baseline="0">
                <a:solidFill>
                  <a:schemeClr val="tx1"/>
                </a:solidFill>
                <a:latin typeface="游明朝 Demibold" panose="02020600000000000000" pitchFamily="18" charset="-128"/>
                <a:ea typeface="游明朝 Demibold" panose="02020600000000000000" pitchFamily="18" charset="-128"/>
                <a:cs typeface="+mn-cs"/>
              </a:defRPr>
            </a:pPr>
            <a:endParaRPr lang="ja-JP"/>
          </a:p>
        </c:txPr>
        <c:crossAx val="501235984"/>
        <c:crosses val="autoZero"/>
        <c:auto val="1"/>
        <c:lblAlgn val="ctr"/>
        <c:lblOffset val="100"/>
        <c:tickMarkSkip val="2"/>
        <c:noMultiLvlLbl val="1"/>
      </c:catAx>
      <c:valAx>
        <c:axId val="501235984"/>
        <c:scaling>
          <c:orientation val="minMax"/>
        </c:scaling>
        <c:delete val="0"/>
        <c:axPos val="l"/>
        <c:majorGridlines>
          <c:spPr>
            <a:ln w="3175" cap="flat" cmpd="sng" algn="ctr">
              <a:solidFill>
                <a:schemeClr val="accent3">
                  <a:lumMod val="40000"/>
                  <a:lumOff val="60000"/>
                </a:schemeClr>
              </a:solidFill>
              <a:round/>
            </a:ln>
            <a:effectLst/>
          </c:spPr>
        </c:majorGridlines>
        <c:numFmt formatCode="#,##0_);[Red]\(#,##0\)" sourceLinked="0"/>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solidFill>
                <a:latin typeface="游明朝 Demibold" panose="02020600000000000000" pitchFamily="18" charset="-128"/>
                <a:ea typeface="游明朝 Demibold" panose="02020600000000000000" pitchFamily="18" charset="-128"/>
                <a:cs typeface="+mn-cs"/>
              </a:defRPr>
            </a:pPr>
            <a:endParaRPr lang="ja-JP"/>
          </a:p>
        </c:txPr>
        <c:crossAx val="501235656"/>
        <c:crosses val="autoZero"/>
        <c:crossBetween val="between"/>
      </c:valAx>
      <c:spPr>
        <a:noFill/>
        <a:ln>
          <a:noFill/>
        </a:ln>
        <a:effectLst/>
      </c:spPr>
    </c:plotArea>
    <c:plotVisOnly val="1"/>
    <c:dispBlanksAs val="gap"/>
    <c:showDLblsOverMax val="0"/>
  </c:chart>
  <c:spPr>
    <a:solidFill>
      <a:schemeClr val="bg1"/>
    </a:solidFill>
    <a:ln w="25400" cap="flat" cmpd="sng" algn="ctr">
      <a:solidFill>
        <a:schemeClr val="tx1"/>
      </a:solidFill>
      <a:round/>
    </a:ln>
    <a:effectLst/>
  </c:spPr>
  <c:txPr>
    <a:bodyPr/>
    <a:lstStyle/>
    <a:p>
      <a:pPr>
        <a:defRPr sz="1100">
          <a:solidFill>
            <a:schemeClr val="tx1"/>
          </a:solidFill>
          <a:latin typeface="游明朝 Demibold" panose="02020600000000000000" pitchFamily="18" charset="-128"/>
          <a:ea typeface="游明朝 Demibold" panose="02020600000000000000" pitchFamily="18" charset="-128"/>
        </a:defRPr>
      </a:pPr>
      <a:endParaRPr lang="ja-JP"/>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1845264059971141E-2"/>
          <c:y val="2.4520370925636279E-2"/>
          <c:w val="0.92074024764033657"/>
          <c:h val="0.91717038008698748"/>
        </c:manualLayout>
      </c:layout>
      <c:barChart>
        <c:barDir val="col"/>
        <c:grouping val="stacked"/>
        <c:varyColors val="0"/>
        <c:ser>
          <c:idx val="0"/>
          <c:order val="0"/>
          <c:tx>
            <c:strRef>
              <c:f>収支計画書_詳細!$AG$31</c:f>
              <c:strCache>
                <c:ptCount val="1"/>
                <c:pt idx="0">
                  <c:v>雇用契約(フルタイム)</c:v>
                </c:pt>
              </c:strCache>
            </c:strRef>
          </c:tx>
          <c:spPr>
            <a:solidFill>
              <a:schemeClr val="accent3">
                <a:lumMod val="40000"/>
                <a:lumOff val="60000"/>
                <a:alpha val="7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游明朝 Demibold" panose="02020600000000000000" pitchFamily="18" charset="-128"/>
                    <a:ea typeface="游明朝 Demibold" panose="02020600000000000000" pitchFamily="18"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収支計画書_詳細!$U$21:$AE$21</c15:sqref>
                  </c15:fullRef>
                </c:ext>
              </c:extLst>
              <c:f>収支計画書_詳細!$W$21:$AE$21</c:f>
              <c:strCache>
                <c:ptCount val="9"/>
                <c:pt idx="0">
                  <c:v>5月
(計画)</c:v>
                </c:pt>
                <c:pt idx="1">
                  <c:v>6月
(計画)</c:v>
                </c:pt>
                <c:pt idx="2">
                  <c:v>7月
(計画)</c:v>
                </c:pt>
                <c:pt idx="3">
                  <c:v>8月
(計画)</c:v>
                </c:pt>
                <c:pt idx="4">
                  <c:v>9月
(計画)</c:v>
                </c:pt>
                <c:pt idx="5">
                  <c:v>10月
(計画)</c:v>
                </c:pt>
                <c:pt idx="6">
                  <c:v>11月
(計画)</c:v>
                </c:pt>
                <c:pt idx="7">
                  <c:v>12月
(計画)</c:v>
                </c:pt>
                <c:pt idx="8">
                  <c:v>1月
(計画)</c:v>
                </c:pt>
              </c:strCache>
            </c:strRef>
          </c:cat>
          <c:val>
            <c:numRef>
              <c:extLst>
                <c:ext xmlns:c15="http://schemas.microsoft.com/office/drawing/2012/chart" uri="{02D57815-91ED-43cb-92C2-25804820EDAC}">
                  <c15:fullRef>
                    <c15:sqref>収支計画書_詳細!$AH$31:$AR$31</c15:sqref>
                  </c15:fullRef>
                </c:ext>
              </c:extLst>
              <c:f>収支計画書_詳細!$AJ$31:$AR$31</c:f>
              <c:numCache>
                <c:formatCode>#,##0_);[Red]\(#,##0\)</c:formatCode>
                <c:ptCount val="9"/>
                <c:pt idx="0">
                  <c:v>240</c:v>
                </c:pt>
                <c:pt idx="1">
                  <c:v>480</c:v>
                </c:pt>
                <c:pt idx="2">
                  <c:v>720</c:v>
                </c:pt>
                <c:pt idx="3">
                  <c:v>1080</c:v>
                </c:pt>
                <c:pt idx="4">
                  <c:v>1440</c:v>
                </c:pt>
                <c:pt idx="5">
                  <c:v>1800</c:v>
                </c:pt>
                <c:pt idx="6">
                  <c:v>2280</c:v>
                </c:pt>
                <c:pt idx="7">
                  <c:v>2760</c:v>
                </c:pt>
                <c:pt idx="8">
                  <c:v>3360</c:v>
                </c:pt>
              </c:numCache>
            </c:numRef>
          </c:val>
          <c:extLst>
            <c:ext xmlns:c16="http://schemas.microsoft.com/office/drawing/2014/chart" uri="{C3380CC4-5D6E-409C-BE32-E72D297353CC}">
              <c16:uniqueId val="{00000000-CCFA-4075-B229-5DF5E314411D}"/>
            </c:ext>
          </c:extLst>
        </c:ser>
        <c:ser>
          <c:idx val="2"/>
          <c:order val="1"/>
          <c:tx>
            <c:strRef>
              <c:f>{"雇用契約(フルタイム)片手型"}</c:f>
              <c:strCache>
                <c:ptCount val="1"/>
                <c:pt idx="0">
                  <c:v>雇用契約(フルタイム)片手型</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solidFill>
                    <a:latin typeface="游明朝 Demibold" panose="02020600000000000000" pitchFamily="18" charset="-128"/>
                    <a:ea typeface="游明朝 Demibold" panose="02020600000000000000" pitchFamily="18"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収支計画書_詳細!$U$21:$AE$21</c15:sqref>
                  </c15:fullRef>
                </c:ext>
              </c:extLst>
              <c:f>収支計画書_詳細!$W$21:$AE$21</c:f>
              <c:strCache>
                <c:ptCount val="9"/>
                <c:pt idx="0">
                  <c:v>5月
(計画)</c:v>
                </c:pt>
                <c:pt idx="1">
                  <c:v>6月
(計画)</c:v>
                </c:pt>
                <c:pt idx="2">
                  <c:v>7月
(計画)</c:v>
                </c:pt>
                <c:pt idx="3">
                  <c:v>8月
(計画)</c:v>
                </c:pt>
                <c:pt idx="4">
                  <c:v>9月
(計画)</c:v>
                </c:pt>
                <c:pt idx="5">
                  <c:v>10月
(計画)</c:v>
                </c:pt>
                <c:pt idx="6">
                  <c:v>11月
(計画)</c:v>
                </c:pt>
                <c:pt idx="7">
                  <c:v>12月
(計画)</c:v>
                </c:pt>
                <c:pt idx="8">
                  <c:v>1月
(計画)</c:v>
                </c:pt>
              </c:strCache>
            </c:strRef>
          </c:cat>
          <c:val>
            <c:numRef>
              <c:extLst>
                <c:ext xmlns:c15="http://schemas.microsoft.com/office/drawing/2012/chart" uri="{02D57815-91ED-43cb-92C2-25804820EDAC}">
                  <c15:fullRef>
                    <c15:sqref>収支計画書_詳細!$AH$32:$AR$32</c15:sqref>
                  </c15:fullRef>
                </c:ext>
              </c:extLst>
              <c:f>収支計画書_詳細!$AJ$32:$AR$32</c:f>
              <c:numCache>
                <c:formatCode>#,##0_);[Red]\(#,##0\)</c:formatCode>
                <c:ptCount val="9"/>
                <c:pt idx="0">
                  <c:v>150</c:v>
                </c:pt>
                <c:pt idx="1">
                  <c:v>300</c:v>
                </c:pt>
                <c:pt idx="2">
                  <c:v>525</c:v>
                </c:pt>
                <c:pt idx="3">
                  <c:v>750</c:v>
                </c:pt>
                <c:pt idx="4">
                  <c:v>975</c:v>
                </c:pt>
                <c:pt idx="5">
                  <c:v>1275</c:v>
                </c:pt>
                <c:pt idx="6">
                  <c:v>1575</c:v>
                </c:pt>
                <c:pt idx="7">
                  <c:v>1875</c:v>
                </c:pt>
                <c:pt idx="8">
                  <c:v>2250</c:v>
                </c:pt>
              </c:numCache>
            </c:numRef>
          </c:val>
          <c:extLst>
            <c:ext xmlns:c16="http://schemas.microsoft.com/office/drawing/2014/chart" uri="{C3380CC4-5D6E-409C-BE32-E72D297353CC}">
              <c16:uniqueId val="{0000000B-F60D-49D3-BC57-D573428D7E9F}"/>
            </c:ext>
          </c:extLst>
        </c:ser>
        <c:ser>
          <c:idx val="1"/>
          <c:order val="2"/>
          <c:tx>
            <c:strRef>
              <c:f>収支計画書_詳細!$AG$33</c:f>
              <c:strCache>
                <c:ptCount val="1"/>
                <c:pt idx="0">
                  <c:v>雇用契約(フルタイム)以外</c:v>
                </c:pt>
              </c:strCache>
            </c:strRef>
          </c:tx>
          <c:spPr>
            <a:solidFill>
              <a:srgbClr val="E7E6E6">
                <a:lumMod val="25000"/>
                <a:alpha val="70000"/>
              </a:srgb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bg1"/>
                    </a:solidFill>
                    <a:latin typeface="游明朝 Demibold" panose="02020600000000000000" pitchFamily="18" charset="-128"/>
                    <a:ea typeface="游明朝 Demibold" panose="02020600000000000000" pitchFamily="18"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収支計画書_詳細!$U$21:$AE$21</c15:sqref>
                  </c15:fullRef>
                </c:ext>
              </c:extLst>
              <c:f>収支計画書_詳細!$W$21:$AE$21</c:f>
              <c:strCache>
                <c:ptCount val="9"/>
                <c:pt idx="0">
                  <c:v>5月
(計画)</c:v>
                </c:pt>
                <c:pt idx="1">
                  <c:v>6月
(計画)</c:v>
                </c:pt>
                <c:pt idx="2">
                  <c:v>7月
(計画)</c:v>
                </c:pt>
                <c:pt idx="3">
                  <c:v>8月
(計画)</c:v>
                </c:pt>
                <c:pt idx="4">
                  <c:v>9月
(計画)</c:v>
                </c:pt>
                <c:pt idx="5">
                  <c:v>10月
(計画)</c:v>
                </c:pt>
                <c:pt idx="6">
                  <c:v>11月
(計画)</c:v>
                </c:pt>
                <c:pt idx="7">
                  <c:v>12月
(計画)</c:v>
                </c:pt>
                <c:pt idx="8">
                  <c:v>1月
(計画)</c:v>
                </c:pt>
              </c:strCache>
            </c:strRef>
          </c:cat>
          <c:val>
            <c:numRef>
              <c:extLst>
                <c:ext xmlns:c15="http://schemas.microsoft.com/office/drawing/2012/chart" uri="{02D57815-91ED-43cb-92C2-25804820EDAC}">
                  <c15:fullRef>
                    <c15:sqref>収支計画書_詳細!$AH$33:$AR$33</c15:sqref>
                  </c15:fullRef>
                </c:ext>
              </c:extLst>
              <c:f>収支計画書_詳細!$AJ$33:$AR$33</c:f>
              <c:numCache>
                <c:formatCode>#,##0_);[Red]\(#,##0\)</c:formatCode>
                <c:ptCount val="9"/>
                <c:pt idx="0">
                  <c:v>107</c:v>
                </c:pt>
                <c:pt idx="1">
                  <c:v>267</c:v>
                </c:pt>
                <c:pt idx="2">
                  <c:v>427</c:v>
                </c:pt>
                <c:pt idx="3">
                  <c:v>587</c:v>
                </c:pt>
                <c:pt idx="4">
                  <c:v>801</c:v>
                </c:pt>
                <c:pt idx="5">
                  <c:v>1015</c:v>
                </c:pt>
                <c:pt idx="6">
                  <c:v>1229</c:v>
                </c:pt>
                <c:pt idx="7">
                  <c:v>1497</c:v>
                </c:pt>
                <c:pt idx="8">
                  <c:v>1765</c:v>
                </c:pt>
              </c:numCache>
            </c:numRef>
          </c:val>
          <c:extLst>
            <c:ext xmlns:c16="http://schemas.microsoft.com/office/drawing/2014/chart" uri="{C3380CC4-5D6E-409C-BE32-E72D297353CC}">
              <c16:uniqueId val="{00000001-CCFA-4075-B229-5DF5E314411D}"/>
            </c:ext>
          </c:extLst>
        </c:ser>
        <c:ser>
          <c:idx val="3"/>
          <c:order val="3"/>
          <c:tx>
            <c:strRef>
              <c:f>収支計画書_詳細!$AG$35</c:f>
              <c:strCache>
                <c:ptCount val="1"/>
                <c:pt idx="0">
                  <c:v>ダミー</c:v>
                </c:pt>
              </c:strCache>
            </c:strRef>
          </c:tx>
          <c:spPr>
            <a:noFill/>
            <a:ln>
              <a:noFill/>
            </a:ln>
            <a:effectLst/>
          </c:spPr>
          <c:invertIfNegative val="0"/>
          <c:dLbls>
            <c:dLbl>
              <c:idx val="0"/>
              <c:tx>
                <c:rich>
                  <a:bodyPr/>
                  <a:lstStyle/>
                  <a:p>
                    <a:fld id="{08230D7B-E3D3-497C-9C30-86B4F203DDD8}" type="CELLRANGE">
                      <a:rPr lang="ja-JP" altLang="en-US"/>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F60D-49D3-BC57-D573428D7E9F}"/>
                </c:ext>
              </c:extLst>
            </c:dLbl>
            <c:dLbl>
              <c:idx val="1"/>
              <c:tx>
                <c:rich>
                  <a:bodyPr/>
                  <a:lstStyle/>
                  <a:p>
                    <a:fld id="{C369B5C1-6FB1-4C9B-BDF1-7519E71FFFE5}" type="CELLRANGE">
                      <a:rPr lang="ja-JP" altLang="en-US"/>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F60D-49D3-BC57-D573428D7E9F}"/>
                </c:ext>
              </c:extLst>
            </c:dLbl>
            <c:dLbl>
              <c:idx val="2"/>
              <c:tx>
                <c:rich>
                  <a:bodyPr/>
                  <a:lstStyle/>
                  <a:p>
                    <a:fld id="{901D18A5-438A-4B14-A06B-3C306CF8EE8D}" type="CELLRANGE">
                      <a:rPr lang="ja-JP" altLang="en-US"/>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F60D-49D3-BC57-D573428D7E9F}"/>
                </c:ext>
              </c:extLst>
            </c:dLbl>
            <c:dLbl>
              <c:idx val="3"/>
              <c:tx>
                <c:rich>
                  <a:bodyPr/>
                  <a:lstStyle/>
                  <a:p>
                    <a:fld id="{22F96C31-9414-41FF-A2ED-849E78D675B7}" type="CELLRANGE">
                      <a:rPr lang="ja-JP" altLang="en-US"/>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F60D-49D3-BC57-D573428D7E9F}"/>
                </c:ext>
              </c:extLst>
            </c:dLbl>
            <c:dLbl>
              <c:idx val="4"/>
              <c:tx>
                <c:rich>
                  <a:bodyPr/>
                  <a:lstStyle/>
                  <a:p>
                    <a:fld id="{7924BC42-1DE0-40BB-A5A9-3CF6D17BBB76}" type="CELLRANGE">
                      <a:rPr lang="ja-JP" altLang="en-US"/>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F60D-49D3-BC57-D573428D7E9F}"/>
                </c:ext>
              </c:extLst>
            </c:dLbl>
            <c:dLbl>
              <c:idx val="5"/>
              <c:tx>
                <c:rich>
                  <a:bodyPr/>
                  <a:lstStyle/>
                  <a:p>
                    <a:fld id="{31602F70-A720-4C1A-9106-F451A636D5C9}" type="CELLRANGE">
                      <a:rPr lang="ja-JP" altLang="en-US"/>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F60D-49D3-BC57-D573428D7E9F}"/>
                </c:ext>
              </c:extLst>
            </c:dLbl>
            <c:dLbl>
              <c:idx val="6"/>
              <c:tx>
                <c:rich>
                  <a:bodyPr/>
                  <a:lstStyle/>
                  <a:p>
                    <a:fld id="{717847B0-157D-4ACE-8E14-F6EFC692919A}" type="CELLRANGE">
                      <a:rPr lang="ja-JP" altLang="en-US"/>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F60D-49D3-BC57-D573428D7E9F}"/>
                </c:ext>
              </c:extLst>
            </c:dLbl>
            <c:dLbl>
              <c:idx val="7"/>
              <c:tx>
                <c:rich>
                  <a:bodyPr/>
                  <a:lstStyle/>
                  <a:p>
                    <a:fld id="{AE8A049B-C3AA-46AC-9DB1-D751F02FD69E}" type="CELLRANGE">
                      <a:rPr lang="ja-JP" altLang="en-US"/>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F60D-49D3-BC57-D573428D7E9F}"/>
                </c:ext>
              </c:extLst>
            </c:dLbl>
            <c:dLbl>
              <c:idx val="8"/>
              <c:tx>
                <c:rich>
                  <a:bodyPr/>
                  <a:lstStyle/>
                  <a:p>
                    <a:fld id="{170AE8C7-6698-4988-BEF2-A0D871E0C381}" type="CELLRANGE">
                      <a:rPr lang="ja-JP" altLang="en-US"/>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F60D-49D3-BC57-D573428D7E9F}"/>
                </c:ext>
              </c:extLst>
            </c:dLbl>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solidFill>
                    <a:latin typeface="游明朝 Demibold" panose="02020600000000000000" pitchFamily="18" charset="-128"/>
                    <a:ea typeface="游明朝 Demibold" panose="02020600000000000000" pitchFamily="18" charset="-128"/>
                    <a:cs typeface="+mn-cs"/>
                  </a:defRPr>
                </a:pPr>
                <a:endParaRPr lang="ja-JP"/>
              </a:p>
            </c:txPr>
            <c:dLblPos val="inBase"/>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収支計画書_詳細!$U$21:$AE$21</c15:sqref>
                  </c15:fullRef>
                </c:ext>
              </c:extLst>
              <c:f>収支計画書_詳細!$W$21:$AE$21</c:f>
              <c:strCache>
                <c:ptCount val="9"/>
                <c:pt idx="0">
                  <c:v>5月
(計画)</c:v>
                </c:pt>
                <c:pt idx="1">
                  <c:v>6月
(計画)</c:v>
                </c:pt>
                <c:pt idx="2">
                  <c:v>7月
(計画)</c:v>
                </c:pt>
                <c:pt idx="3">
                  <c:v>8月
(計画)</c:v>
                </c:pt>
                <c:pt idx="4">
                  <c:v>9月
(計画)</c:v>
                </c:pt>
                <c:pt idx="5">
                  <c:v>10月
(計画)</c:v>
                </c:pt>
                <c:pt idx="6">
                  <c:v>11月
(計画)</c:v>
                </c:pt>
                <c:pt idx="7">
                  <c:v>12月
(計画)</c:v>
                </c:pt>
                <c:pt idx="8">
                  <c:v>1月
(計画)</c:v>
                </c:pt>
              </c:strCache>
            </c:strRef>
          </c:cat>
          <c:val>
            <c:numRef>
              <c:extLst>
                <c:ext xmlns:c15="http://schemas.microsoft.com/office/drawing/2012/chart" uri="{02D57815-91ED-43cb-92C2-25804820EDAC}">
                  <c15:fullRef>
                    <c15:sqref>収支計画書_詳細!$AH$35:$AR$35</c15:sqref>
                  </c15:fullRef>
                </c:ext>
              </c:extLst>
              <c:f>収支計画書_詳細!$AJ$35:$AR$35</c:f>
              <c:numCache>
                <c:formatCode>General</c:formatCode>
                <c:ptCount val="9"/>
                <c:pt idx="0">
                  <c:v>1</c:v>
                </c:pt>
                <c:pt idx="1">
                  <c:v>1</c:v>
                </c:pt>
                <c:pt idx="2">
                  <c:v>1</c:v>
                </c:pt>
                <c:pt idx="3">
                  <c:v>1</c:v>
                </c:pt>
                <c:pt idx="4">
                  <c:v>1</c:v>
                </c:pt>
                <c:pt idx="5">
                  <c:v>1</c:v>
                </c:pt>
                <c:pt idx="6">
                  <c:v>1</c:v>
                </c:pt>
                <c:pt idx="7">
                  <c:v>1</c:v>
                </c:pt>
                <c:pt idx="8">
                  <c:v>1</c:v>
                </c:pt>
              </c:numCache>
            </c:numRef>
          </c:val>
          <c:extLst>
            <c:ext xmlns:c15="http://schemas.microsoft.com/office/drawing/2012/chart" uri="{02D57815-91ED-43cb-92C2-25804820EDAC}">
              <c15:datalabelsRange>
                <c15:f>収支計画書_詳細!$AH$34:$AR$34</c15:f>
                <c15:dlblRangeCache>
                  <c:ptCount val="11"/>
                  <c:pt idx="0">
                    <c:v>0</c:v>
                  </c:pt>
                  <c:pt idx="1">
                    <c:v>0</c:v>
                  </c:pt>
                  <c:pt idx="2">
                    <c:v>497</c:v>
                  </c:pt>
                  <c:pt idx="3">
                    <c:v>1,047</c:v>
                  </c:pt>
                  <c:pt idx="4">
                    <c:v>1,672</c:v>
                  </c:pt>
                  <c:pt idx="5">
                    <c:v>2,417</c:v>
                  </c:pt>
                  <c:pt idx="6">
                    <c:v>3,216</c:v>
                  </c:pt>
                  <c:pt idx="7">
                    <c:v>4,090</c:v>
                  </c:pt>
                  <c:pt idx="8">
                    <c:v>5,084</c:v>
                  </c:pt>
                  <c:pt idx="9">
                    <c:v>6,132</c:v>
                  </c:pt>
                  <c:pt idx="10">
                    <c:v>7,375</c:v>
                  </c:pt>
                </c15:dlblRangeCache>
              </c15:datalabelsRange>
            </c:ext>
            <c:ext xmlns:c16="http://schemas.microsoft.com/office/drawing/2014/chart" uri="{C3380CC4-5D6E-409C-BE32-E72D297353CC}">
              <c16:uniqueId val="{0000000E-CCFA-4075-B229-5DF5E314411D}"/>
            </c:ext>
          </c:extLst>
        </c:ser>
        <c:dLbls>
          <c:showLegendKey val="0"/>
          <c:showVal val="0"/>
          <c:showCatName val="0"/>
          <c:showSerName val="0"/>
          <c:showPercent val="0"/>
          <c:showBubbleSize val="0"/>
        </c:dLbls>
        <c:gapWidth val="100"/>
        <c:overlap val="100"/>
        <c:axId val="501235656"/>
        <c:axId val="501235984"/>
      </c:barChart>
      <c:catAx>
        <c:axId val="501235656"/>
        <c:scaling>
          <c:orientation val="minMax"/>
        </c:scaling>
        <c:delete val="0"/>
        <c:axPos val="b"/>
        <c:majorGridlines>
          <c:spPr>
            <a:ln w="3175" cap="flat" cmpd="sng" algn="ctr">
              <a:solidFill>
                <a:schemeClr val="accent3">
                  <a:lumMod val="40000"/>
                  <a:lumOff val="60000"/>
                </a:schemeClr>
              </a:solidFill>
              <a:round/>
            </a:ln>
            <a:effectLst/>
          </c:spPr>
        </c:majorGridlines>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1100" b="0" i="0" u="none" strike="noStrike" kern="1200" baseline="0">
                <a:solidFill>
                  <a:schemeClr val="tx1"/>
                </a:solidFill>
                <a:latin typeface="游明朝 Demibold" panose="02020600000000000000" pitchFamily="18" charset="-128"/>
                <a:ea typeface="游明朝 Demibold" panose="02020600000000000000" pitchFamily="18" charset="-128"/>
                <a:cs typeface="+mn-cs"/>
              </a:defRPr>
            </a:pPr>
            <a:endParaRPr lang="ja-JP"/>
          </a:p>
        </c:txPr>
        <c:crossAx val="501235984"/>
        <c:crosses val="autoZero"/>
        <c:auto val="1"/>
        <c:lblAlgn val="ctr"/>
        <c:lblOffset val="100"/>
        <c:tickMarkSkip val="2"/>
        <c:noMultiLvlLbl val="1"/>
      </c:catAx>
      <c:valAx>
        <c:axId val="501235984"/>
        <c:scaling>
          <c:orientation val="minMax"/>
        </c:scaling>
        <c:delete val="0"/>
        <c:axPos val="l"/>
        <c:majorGridlines>
          <c:spPr>
            <a:ln w="3175" cap="flat" cmpd="sng" algn="ctr">
              <a:solidFill>
                <a:schemeClr val="accent3">
                  <a:lumMod val="40000"/>
                  <a:lumOff val="60000"/>
                </a:schemeClr>
              </a:solidFill>
              <a:round/>
            </a:ln>
            <a:effectLst/>
          </c:spPr>
        </c:majorGridlines>
        <c:numFmt formatCode="#,##0_);[Red]\(#,##0\)" sourceLinked="0"/>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solidFill>
                <a:latin typeface="游明朝 Demibold" panose="02020600000000000000" pitchFamily="18" charset="-128"/>
                <a:ea typeface="游明朝 Demibold" panose="02020600000000000000" pitchFamily="18" charset="-128"/>
                <a:cs typeface="+mn-cs"/>
              </a:defRPr>
            </a:pPr>
            <a:endParaRPr lang="ja-JP"/>
          </a:p>
        </c:txPr>
        <c:crossAx val="501235656"/>
        <c:crosses val="autoZero"/>
        <c:crossBetween val="between"/>
      </c:valAx>
      <c:spPr>
        <a:noFill/>
        <a:ln>
          <a:noFill/>
        </a:ln>
        <a:effectLst/>
      </c:spPr>
    </c:plotArea>
    <c:plotVisOnly val="1"/>
    <c:dispBlanksAs val="gap"/>
    <c:showDLblsOverMax val="0"/>
  </c:chart>
  <c:spPr>
    <a:solidFill>
      <a:schemeClr val="bg1"/>
    </a:solidFill>
    <a:ln w="25400" cap="flat" cmpd="sng" algn="ctr">
      <a:solidFill>
        <a:schemeClr val="tx1"/>
      </a:solidFill>
      <a:round/>
    </a:ln>
    <a:effectLst/>
  </c:spPr>
  <c:txPr>
    <a:bodyPr/>
    <a:lstStyle/>
    <a:p>
      <a:pPr>
        <a:defRPr sz="1100">
          <a:solidFill>
            <a:schemeClr val="tx1"/>
          </a:solidFill>
          <a:latin typeface="游明朝 Demibold" panose="02020600000000000000" pitchFamily="18" charset="-128"/>
          <a:ea typeface="游明朝 Demibold" panose="02020600000000000000" pitchFamily="18" charset="-128"/>
        </a:defRPr>
      </a:pPr>
      <a:endParaRPr lang="ja-JP"/>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1845264059971141E-2"/>
          <c:y val="2.4520370925636279E-2"/>
          <c:w val="0.92074024764033657"/>
          <c:h val="0.91717038008698748"/>
        </c:manualLayout>
      </c:layout>
      <c:barChart>
        <c:barDir val="col"/>
        <c:grouping val="stacked"/>
        <c:varyColors val="0"/>
        <c:ser>
          <c:idx val="0"/>
          <c:order val="0"/>
          <c:tx>
            <c:strRef>
              <c:f>収支計画書_詳細!$AG$39</c:f>
              <c:strCache>
                <c:ptCount val="1"/>
                <c:pt idx="0">
                  <c:v>雇用契約(フルタイム)</c:v>
                </c:pt>
              </c:strCache>
            </c:strRef>
          </c:tx>
          <c:spPr>
            <a:solidFill>
              <a:schemeClr val="accent3">
                <a:lumMod val="40000"/>
                <a:lumOff val="60000"/>
                <a:alpha val="7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游明朝 Demibold" panose="02020600000000000000" pitchFamily="18" charset="-128"/>
                    <a:ea typeface="游明朝 Demibold" panose="02020600000000000000" pitchFamily="18"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収支計画書_詳細!$U$21:$AE$21</c15:sqref>
                  </c15:fullRef>
                </c:ext>
              </c:extLst>
              <c:f>収支計画書_詳細!$W$21:$AE$21</c:f>
              <c:strCache>
                <c:ptCount val="9"/>
                <c:pt idx="0">
                  <c:v>5月
(計画)</c:v>
                </c:pt>
                <c:pt idx="1">
                  <c:v>6月
(計画)</c:v>
                </c:pt>
                <c:pt idx="2">
                  <c:v>7月
(計画)</c:v>
                </c:pt>
                <c:pt idx="3">
                  <c:v>8月
(計画)</c:v>
                </c:pt>
                <c:pt idx="4">
                  <c:v>9月
(計画)</c:v>
                </c:pt>
                <c:pt idx="5">
                  <c:v>10月
(計画)</c:v>
                </c:pt>
                <c:pt idx="6">
                  <c:v>11月
(計画)</c:v>
                </c:pt>
                <c:pt idx="7">
                  <c:v>12月
(計画)</c:v>
                </c:pt>
                <c:pt idx="8">
                  <c:v>1月
(計画)</c:v>
                </c:pt>
              </c:strCache>
            </c:strRef>
          </c:cat>
          <c:val>
            <c:numRef>
              <c:extLst>
                <c:ext xmlns:c15="http://schemas.microsoft.com/office/drawing/2012/chart" uri="{02D57815-91ED-43cb-92C2-25804820EDAC}">
                  <c15:fullRef>
                    <c15:sqref>収支計画書_詳細!$AH$39:$AR$39</c15:sqref>
                  </c15:fullRef>
                </c:ext>
              </c:extLst>
              <c:f>収支計画書_詳細!$AJ$39:$AR$39</c:f>
              <c:numCache>
                <c:formatCode>#,##0_);[Red]\(#,##0\)</c:formatCode>
                <c:ptCount val="9"/>
                <c:pt idx="0">
                  <c:v>192</c:v>
                </c:pt>
                <c:pt idx="1">
                  <c:v>384</c:v>
                </c:pt>
                <c:pt idx="2">
                  <c:v>576</c:v>
                </c:pt>
                <c:pt idx="3">
                  <c:v>864</c:v>
                </c:pt>
                <c:pt idx="4">
                  <c:v>1152</c:v>
                </c:pt>
                <c:pt idx="5">
                  <c:v>1440</c:v>
                </c:pt>
                <c:pt idx="6">
                  <c:v>1824</c:v>
                </c:pt>
                <c:pt idx="7">
                  <c:v>2208</c:v>
                </c:pt>
                <c:pt idx="8">
                  <c:v>2688</c:v>
                </c:pt>
              </c:numCache>
            </c:numRef>
          </c:val>
          <c:extLst>
            <c:ext xmlns:c16="http://schemas.microsoft.com/office/drawing/2014/chart" uri="{C3380CC4-5D6E-409C-BE32-E72D297353CC}">
              <c16:uniqueId val="{00000000-CCFA-4075-B229-5DF5E314411D}"/>
            </c:ext>
          </c:extLst>
        </c:ser>
        <c:ser>
          <c:idx val="2"/>
          <c:order val="1"/>
          <c:tx>
            <c:strRef>
              <c:f>{"雇用契約(フルタイム)片手型"}</c:f>
              <c:strCache>
                <c:ptCount val="1"/>
                <c:pt idx="0">
                  <c:v>雇用契約(フルタイム)片手型</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solidFill>
                    <a:latin typeface="游明朝 Demibold" panose="02020600000000000000" pitchFamily="18" charset="-128"/>
                    <a:ea typeface="游明朝 Demibold" panose="02020600000000000000" pitchFamily="18"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収支計画書_詳細!$U$21:$AE$21</c15:sqref>
                  </c15:fullRef>
                </c:ext>
              </c:extLst>
              <c:f>収支計画書_詳細!$W$21:$AE$21</c:f>
              <c:strCache>
                <c:ptCount val="9"/>
                <c:pt idx="0">
                  <c:v>5月
(計画)</c:v>
                </c:pt>
                <c:pt idx="1">
                  <c:v>6月
(計画)</c:v>
                </c:pt>
                <c:pt idx="2">
                  <c:v>7月
(計画)</c:v>
                </c:pt>
                <c:pt idx="3">
                  <c:v>8月
(計画)</c:v>
                </c:pt>
                <c:pt idx="4">
                  <c:v>9月
(計画)</c:v>
                </c:pt>
                <c:pt idx="5">
                  <c:v>10月
(計画)</c:v>
                </c:pt>
                <c:pt idx="6">
                  <c:v>11月
(計画)</c:v>
                </c:pt>
                <c:pt idx="7">
                  <c:v>12月
(計画)</c:v>
                </c:pt>
                <c:pt idx="8">
                  <c:v>1月
(計画)</c:v>
                </c:pt>
              </c:strCache>
            </c:strRef>
          </c:cat>
          <c:val>
            <c:numRef>
              <c:extLst>
                <c:ext xmlns:c15="http://schemas.microsoft.com/office/drawing/2012/chart" uri="{02D57815-91ED-43cb-92C2-25804820EDAC}">
                  <c15:fullRef>
                    <c15:sqref>収支計画書_詳細!$AH$40:$AR$40</c15:sqref>
                  </c15:fullRef>
                </c:ext>
              </c:extLst>
              <c:f>収支計画書_詳細!$AJ$40:$AR$40</c:f>
              <c:numCache>
                <c:formatCode>#,##0_);[Red]\(#,##0\)</c:formatCode>
                <c:ptCount val="9"/>
                <c:pt idx="0">
                  <c:v>120</c:v>
                </c:pt>
                <c:pt idx="1">
                  <c:v>240</c:v>
                </c:pt>
                <c:pt idx="2">
                  <c:v>420</c:v>
                </c:pt>
                <c:pt idx="3">
                  <c:v>600</c:v>
                </c:pt>
                <c:pt idx="4">
                  <c:v>780</c:v>
                </c:pt>
                <c:pt idx="5">
                  <c:v>1020</c:v>
                </c:pt>
                <c:pt idx="6">
                  <c:v>1260</c:v>
                </c:pt>
                <c:pt idx="7">
                  <c:v>1500</c:v>
                </c:pt>
                <c:pt idx="8">
                  <c:v>1800</c:v>
                </c:pt>
              </c:numCache>
            </c:numRef>
          </c:val>
          <c:extLst>
            <c:ext xmlns:c16="http://schemas.microsoft.com/office/drawing/2014/chart" uri="{C3380CC4-5D6E-409C-BE32-E72D297353CC}">
              <c16:uniqueId val="{0000000B-2DAB-4DE8-88C6-19CA4C4163E8}"/>
            </c:ext>
          </c:extLst>
        </c:ser>
        <c:ser>
          <c:idx val="1"/>
          <c:order val="2"/>
          <c:tx>
            <c:strRef>
              <c:f>収支計画書_詳細!$AG$41</c:f>
              <c:strCache>
                <c:ptCount val="1"/>
                <c:pt idx="0">
                  <c:v>雇用契約(フルタイム)以外</c:v>
                </c:pt>
              </c:strCache>
            </c:strRef>
          </c:tx>
          <c:spPr>
            <a:solidFill>
              <a:srgbClr val="E7E6E6">
                <a:lumMod val="25000"/>
                <a:alpha val="70000"/>
              </a:srgb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bg1"/>
                    </a:solidFill>
                    <a:latin typeface="游明朝 Demibold" panose="02020600000000000000" pitchFamily="18" charset="-128"/>
                    <a:ea typeface="游明朝 Demibold" panose="02020600000000000000" pitchFamily="18"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収支計画書_詳細!$U$21:$AE$21</c15:sqref>
                  </c15:fullRef>
                </c:ext>
              </c:extLst>
              <c:f>収支計画書_詳細!$W$21:$AE$21</c:f>
              <c:strCache>
                <c:ptCount val="9"/>
                <c:pt idx="0">
                  <c:v>5月
(計画)</c:v>
                </c:pt>
                <c:pt idx="1">
                  <c:v>6月
(計画)</c:v>
                </c:pt>
                <c:pt idx="2">
                  <c:v>7月
(計画)</c:v>
                </c:pt>
                <c:pt idx="3">
                  <c:v>8月
(計画)</c:v>
                </c:pt>
                <c:pt idx="4">
                  <c:v>9月
(計画)</c:v>
                </c:pt>
                <c:pt idx="5">
                  <c:v>10月
(計画)</c:v>
                </c:pt>
                <c:pt idx="6">
                  <c:v>11月
(計画)</c:v>
                </c:pt>
                <c:pt idx="7">
                  <c:v>12月
(計画)</c:v>
                </c:pt>
                <c:pt idx="8">
                  <c:v>1月
(計画)</c:v>
                </c:pt>
              </c:strCache>
            </c:strRef>
          </c:cat>
          <c:val>
            <c:numRef>
              <c:extLst>
                <c:ext xmlns:c15="http://schemas.microsoft.com/office/drawing/2012/chart" uri="{02D57815-91ED-43cb-92C2-25804820EDAC}">
                  <c15:fullRef>
                    <c15:sqref>収支計画書_詳細!$AH$41:$AR$41</c15:sqref>
                  </c15:fullRef>
                </c:ext>
              </c:extLst>
              <c:f>収支計画書_詳細!$AJ$41:$AR$41</c:f>
              <c:numCache>
                <c:formatCode>#,##0_);[Red]\(#,##0\)</c:formatCode>
                <c:ptCount val="9"/>
                <c:pt idx="0">
                  <c:v>80</c:v>
                </c:pt>
                <c:pt idx="1">
                  <c:v>200</c:v>
                </c:pt>
                <c:pt idx="2">
                  <c:v>320</c:v>
                </c:pt>
                <c:pt idx="3">
                  <c:v>440</c:v>
                </c:pt>
                <c:pt idx="4">
                  <c:v>600</c:v>
                </c:pt>
                <c:pt idx="5">
                  <c:v>760</c:v>
                </c:pt>
                <c:pt idx="6">
                  <c:v>920</c:v>
                </c:pt>
                <c:pt idx="7">
                  <c:v>1120</c:v>
                </c:pt>
                <c:pt idx="8">
                  <c:v>1320</c:v>
                </c:pt>
              </c:numCache>
            </c:numRef>
          </c:val>
          <c:extLst>
            <c:ext xmlns:c16="http://schemas.microsoft.com/office/drawing/2014/chart" uri="{C3380CC4-5D6E-409C-BE32-E72D297353CC}">
              <c16:uniqueId val="{00000001-CCFA-4075-B229-5DF5E314411D}"/>
            </c:ext>
          </c:extLst>
        </c:ser>
        <c:ser>
          <c:idx val="3"/>
          <c:order val="3"/>
          <c:tx>
            <c:strRef>
              <c:f>収支計画書_詳細!$AG$43</c:f>
              <c:strCache>
                <c:ptCount val="1"/>
                <c:pt idx="0">
                  <c:v>ダミー</c:v>
                </c:pt>
              </c:strCache>
            </c:strRef>
          </c:tx>
          <c:spPr>
            <a:noFill/>
            <a:ln>
              <a:noFill/>
            </a:ln>
            <a:effectLst/>
          </c:spPr>
          <c:invertIfNegative val="0"/>
          <c:dLbls>
            <c:dLbl>
              <c:idx val="0"/>
              <c:tx>
                <c:rich>
                  <a:bodyPr/>
                  <a:lstStyle/>
                  <a:p>
                    <a:fld id="{8F9F6669-ED89-4BA7-A9A0-809D09D6312A}" type="CELLRANGE">
                      <a:rPr lang="ja-JP" altLang="en-US"/>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2DAB-4DE8-88C6-19CA4C4163E8}"/>
                </c:ext>
              </c:extLst>
            </c:dLbl>
            <c:dLbl>
              <c:idx val="1"/>
              <c:tx>
                <c:rich>
                  <a:bodyPr/>
                  <a:lstStyle/>
                  <a:p>
                    <a:fld id="{1A166646-07E7-4E00-9461-EED83995D612}" type="CELLRANGE">
                      <a:rPr lang="ja-JP" altLang="en-US"/>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2DAB-4DE8-88C6-19CA4C4163E8}"/>
                </c:ext>
              </c:extLst>
            </c:dLbl>
            <c:dLbl>
              <c:idx val="2"/>
              <c:tx>
                <c:rich>
                  <a:bodyPr/>
                  <a:lstStyle/>
                  <a:p>
                    <a:fld id="{176178FB-0789-4D5D-A13E-D853AC0B6BBF}" type="CELLRANGE">
                      <a:rPr lang="ja-JP" altLang="en-US"/>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2DAB-4DE8-88C6-19CA4C4163E8}"/>
                </c:ext>
              </c:extLst>
            </c:dLbl>
            <c:dLbl>
              <c:idx val="3"/>
              <c:tx>
                <c:rich>
                  <a:bodyPr/>
                  <a:lstStyle/>
                  <a:p>
                    <a:fld id="{F39DF6CE-4360-4576-9D2A-090D917E3A50}" type="CELLRANGE">
                      <a:rPr lang="ja-JP" altLang="en-US"/>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2DAB-4DE8-88C6-19CA4C4163E8}"/>
                </c:ext>
              </c:extLst>
            </c:dLbl>
            <c:dLbl>
              <c:idx val="4"/>
              <c:tx>
                <c:rich>
                  <a:bodyPr/>
                  <a:lstStyle/>
                  <a:p>
                    <a:fld id="{2ED44F54-643A-4C1A-B944-1612C3C1AB03}" type="CELLRANGE">
                      <a:rPr lang="ja-JP" altLang="en-US"/>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2DAB-4DE8-88C6-19CA4C4163E8}"/>
                </c:ext>
              </c:extLst>
            </c:dLbl>
            <c:dLbl>
              <c:idx val="5"/>
              <c:tx>
                <c:rich>
                  <a:bodyPr/>
                  <a:lstStyle/>
                  <a:p>
                    <a:fld id="{C1E08050-54DF-4928-8F6E-77DB86EFB4E2}" type="CELLRANGE">
                      <a:rPr lang="ja-JP" altLang="en-US"/>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2DAB-4DE8-88C6-19CA4C4163E8}"/>
                </c:ext>
              </c:extLst>
            </c:dLbl>
            <c:dLbl>
              <c:idx val="6"/>
              <c:tx>
                <c:rich>
                  <a:bodyPr/>
                  <a:lstStyle/>
                  <a:p>
                    <a:fld id="{7BB2B132-EC6B-4A85-801E-F8A9D81773F8}" type="CELLRANGE">
                      <a:rPr lang="ja-JP" altLang="en-US"/>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2DAB-4DE8-88C6-19CA4C4163E8}"/>
                </c:ext>
              </c:extLst>
            </c:dLbl>
            <c:dLbl>
              <c:idx val="7"/>
              <c:tx>
                <c:rich>
                  <a:bodyPr/>
                  <a:lstStyle/>
                  <a:p>
                    <a:fld id="{33F9C924-5451-4126-A512-BF0FE6406947}" type="CELLRANGE">
                      <a:rPr lang="ja-JP" altLang="en-US"/>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2DAB-4DE8-88C6-19CA4C4163E8}"/>
                </c:ext>
              </c:extLst>
            </c:dLbl>
            <c:dLbl>
              <c:idx val="8"/>
              <c:tx>
                <c:rich>
                  <a:bodyPr/>
                  <a:lstStyle/>
                  <a:p>
                    <a:fld id="{E087FA3A-3F4B-43F7-8D62-16F57CF207F9}" type="CELLRANGE">
                      <a:rPr lang="ja-JP" altLang="en-US"/>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2DAB-4DE8-88C6-19CA4C4163E8}"/>
                </c:ext>
              </c:extLst>
            </c:dLbl>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solidFill>
                    <a:latin typeface="游明朝 Demibold" panose="02020600000000000000" pitchFamily="18" charset="-128"/>
                    <a:ea typeface="游明朝 Demibold" panose="02020600000000000000" pitchFamily="18" charset="-128"/>
                    <a:cs typeface="+mn-cs"/>
                  </a:defRPr>
                </a:pPr>
                <a:endParaRPr lang="ja-JP"/>
              </a:p>
            </c:txPr>
            <c:dLblPos val="inBase"/>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収支計画書_詳細!$U$21:$AE$21</c15:sqref>
                  </c15:fullRef>
                </c:ext>
              </c:extLst>
              <c:f>収支計画書_詳細!$W$21:$AE$21</c:f>
              <c:strCache>
                <c:ptCount val="9"/>
                <c:pt idx="0">
                  <c:v>5月
(計画)</c:v>
                </c:pt>
                <c:pt idx="1">
                  <c:v>6月
(計画)</c:v>
                </c:pt>
                <c:pt idx="2">
                  <c:v>7月
(計画)</c:v>
                </c:pt>
                <c:pt idx="3">
                  <c:v>8月
(計画)</c:v>
                </c:pt>
                <c:pt idx="4">
                  <c:v>9月
(計画)</c:v>
                </c:pt>
                <c:pt idx="5">
                  <c:v>10月
(計画)</c:v>
                </c:pt>
                <c:pt idx="6">
                  <c:v>11月
(計画)</c:v>
                </c:pt>
                <c:pt idx="7">
                  <c:v>12月
(計画)</c:v>
                </c:pt>
                <c:pt idx="8">
                  <c:v>1月
(計画)</c:v>
                </c:pt>
              </c:strCache>
            </c:strRef>
          </c:cat>
          <c:val>
            <c:numRef>
              <c:extLst>
                <c:ext xmlns:c15="http://schemas.microsoft.com/office/drawing/2012/chart" uri="{02D57815-91ED-43cb-92C2-25804820EDAC}">
                  <c15:fullRef>
                    <c15:sqref>収支計画書_詳細!$AH$43:$AR$43</c15:sqref>
                  </c15:fullRef>
                </c:ext>
              </c:extLst>
              <c:f>収支計画書_詳細!$AJ$43:$AR$43</c:f>
              <c:numCache>
                <c:formatCode>General</c:formatCode>
                <c:ptCount val="9"/>
                <c:pt idx="0">
                  <c:v>1</c:v>
                </c:pt>
                <c:pt idx="1">
                  <c:v>1</c:v>
                </c:pt>
                <c:pt idx="2">
                  <c:v>1</c:v>
                </c:pt>
                <c:pt idx="3">
                  <c:v>1</c:v>
                </c:pt>
                <c:pt idx="4">
                  <c:v>1</c:v>
                </c:pt>
                <c:pt idx="5">
                  <c:v>1</c:v>
                </c:pt>
                <c:pt idx="6">
                  <c:v>1</c:v>
                </c:pt>
                <c:pt idx="7">
                  <c:v>1</c:v>
                </c:pt>
                <c:pt idx="8">
                  <c:v>1</c:v>
                </c:pt>
              </c:numCache>
            </c:numRef>
          </c:val>
          <c:extLst>
            <c:ext xmlns:c15="http://schemas.microsoft.com/office/drawing/2012/chart" uri="{02D57815-91ED-43cb-92C2-25804820EDAC}">
              <c15:datalabelsRange>
                <c15:f>収支計画書_詳細!$AH$42:$AR$42</c15:f>
                <c15:dlblRangeCache>
                  <c:ptCount val="11"/>
                  <c:pt idx="0">
                    <c:v>0</c:v>
                  </c:pt>
                  <c:pt idx="1">
                    <c:v>0</c:v>
                  </c:pt>
                  <c:pt idx="2">
                    <c:v>392</c:v>
                  </c:pt>
                  <c:pt idx="3">
                    <c:v>824</c:v>
                  </c:pt>
                  <c:pt idx="4">
                    <c:v>1,316</c:v>
                  </c:pt>
                  <c:pt idx="5">
                    <c:v>1,904</c:v>
                  </c:pt>
                  <c:pt idx="6">
                    <c:v>2,532</c:v>
                  </c:pt>
                  <c:pt idx="7">
                    <c:v>3,220</c:v>
                  </c:pt>
                  <c:pt idx="8">
                    <c:v>4,004</c:v>
                  </c:pt>
                  <c:pt idx="9">
                    <c:v>4,828</c:v>
                  </c:pt>
                  <c:pt idx="10">
                    <c:v>5,808</c:v>
                  </c:pt>
                </c15:dlblRangeCache>
              </c15:datalabelsRange>
            </c:ext>
            <c:ext xmlns:c16="http://schemas.microsoft.com/office/drawing/2014/chart" uri="{C3380CC4-5D6E-409C-BE32-E72D297353CC}">
              <c16:uniqueId val="{0000000E-CCFA-4075-B229-5DF5E314411D}"/>
            </c:ext>
          </c:extLst>
        </c:ser>
        <c:dLbls>
          <c:showLegendKey val="0"/>
          <c:showVal val="0"/>
          <c:showCatName val="0"/>
          <c:showSerName val="0"/>
          <c:showPercent val="0"/>
          <c:showBubbleSize val="0"/>
        </c:dLbls>
        <c:gapWidth val="100"/>
        <c:overlap val="100"/>
        <c:axId val="501235656"/>
        <c:axId val="501235984"/>
      </c:barChart>
      <c:catAx>
        <c:axId val="501235656"/>
        <c:scaling>
          <c:orientation val="minMax"/>
        </c:scaling>
        <c:delete val="0"/>
        <c:axPos val="b"/>
        <c:majorGridlines>
          <c:spPr>
            <a:ln w="3175" cap="flat" cmpd="sng" algn="ctr">
              <a:solidFill>
                <a:schemeClr val="accent3">
                  <a:lumMod val="40000"/>
                  <a:lumOff val="60000"/>
                </a:schemeClr>
              </a:solidFill>
              <a:round/>
            </a:ln>
            <a:effectLst/>
          </c:spPr>
        </c:majorGridlines>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1100" b="0" i="0" u="none" strike="noStrike" kern="1200" baseline="0">
                <a:solidFill>
                  <a:schemeClr val="tx1"/>
                </a:solidFill>
                <a:latin typeface="游明朝 Demibold" panose="02020600000000000000" pitchFamily="18" charset="-128"/>
                <a:ea typeface="游明朝 Demibold" panose="02020600000000000000" pitchFamily="18" charset="-128"/>
                <a:cs typeface="+mn-cs"/>
              </a:defRPr>
            </a:pPr>
            <a:endParaRPr lang="ja-JP"/>
          </a:p>
        </c:txPr>
        <c:crossAx val="501235984"/>
        <c:crosses val="autoZero"/>
        <c:auto val="1"/>
        <c:lblAlgn val="ctr"/>
        <c:lblOffset val="100"/>
        <c:tickMarkSkip val="2"/>
        <c:noMultiLvlLbl val="1"/>
      </c:catAx>
      <c:valAx>
        <c:axId val="501235984"/>
        <c:scaling>
          <c:orientation val="minMax"/>
        </c:scaling>
        <c:delete val="0"/>
        <c:axPos val="l"/>
        <c:majorGridlines>
          <c:spPr>
            <a:ln w="3175" cap="flat" cmpd="sng" algn="ctr">
              <a:solidFill>
                <a:schemeClr val="accent3">
                  <a:lumMod val="40000"/>
                  <a:lumOff val="60000"/>
                </a:schemeClr>
              </a:solidFill>
              <a:round/>
            </a:ln>
            <a:effectLst/>
          </c:spPr>
        </c:majorGridlines>
        <c:numFmt formatCode="#,##0_);[Red]\(#,##0\)" sourceLinked="0"/>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solidFill>
                <a:latin typeface="游明朝 Demibold" panose="02020600000000000000" pitchFamily="18" charset="-128"/>
                <a:ea typeface="游明朝 Demibold" panose="02020600000000000000" pitchFamily="18" charset="-128"/>
                <a:cs typeface="+mn-cs"/>
              </a:defRPr>
            </a:pPr>
            <a:endParaRPr lang="ja-JP"/>
          </a:p>
        </c:txPr>
        <c:crossAx val="501235656"/>
        <c:crosses val="autoZero"/>
        <c:crossBetween val="between"/>
      </c:valAx>
      <c:spPr>
        <a:noFill/>
        <a:ln>
          <a:noFill/>
        </a:ln>
        <a:effectLst/>
      </c:spPr>
    </c:plotArea>
    <c:plotVisOnly val="1"/>
    <c:dispBlanksAs val="gap"/>
    <c:showDLblsOverMax val="0"/>
  </c:chart>
  <c:spPr>
    <a:solidFill>
      <a:schemeClr val="bg1"/>
    </a:solidFill>
    <a:ln w="25400" cap="flat" cmpd="sng" algn="ctr">
      <a:solidFill>
        <a:schemeClr val="tx1"/>
      </a:solidFill>
      <a:round/>
    </a:ln>
    <a:effectLst/>
  </c:spPr>
  <c:txPr>
    <a:bodyPr/>
    <a:lstStyle/>
    <a:p>
      <a:pPr>
        <a:defRPr sz="1100">
          <a:solidFill>
            <a:schemeClr val="tx1"/>
          </a:solidFill>
          <a:latin typeface="游明朝 Demibold" panose="02020600000000000000" pitchFamily="18" charset="-128"/>
          <a:ea typeface="游明朝 Demibold" panose="02020600000000000000" pitchFamily="18" charset="-128"/>
        </a:defRPr>
      </a:pPr>
      <a:endParaRPr lang="ja-JP"/>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1845264059971141E-2"/>
          <c:y val="2.4520370925636279E-2"/>
          <c:w val="0.92074024764033657"/>
          <c:h val="0.91717038008698748"/>
        </c:manualLayout>
      </c:layout>
      <c:barChart>
        <c:barDir val="col"/>
        <c:grouping val="stacked"/>
        <c:varyColors val="0"/>
        <c:ser>
          <c:idx val="0"/>
          <c:order val="0"/>
          <c:tx>
            <c:strRef>
              <c:f>収支計画書_詳細!$AG$47</c:f>
              <c:strCache>
                <c:ptCount val="1"/>
                <c:pt idx="0">
                  <c:v>雇用契約(フルタイム)</c:v>
                </c:pt>
              </c:strCache>
            </c:strRef>
          </c:tx>
          <c:spPr>
            <a:solidFill>
              <a:schemeClr val="accent3">
                <a:lumMod val="40000"/>
                <a:lumOff val="60000"/>
                <a:alpha val="7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游明朝 Demibold" panose="02020600000000000000" pitchFamily="18" charset="-128"/>
                    <a:ea typeface="游明朝 Demibold" panose="02020600000000000000" pitchFamily="18"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収支計画書_詳細!$U$21:$AE$21</c15:sqref>
                  </c15:fullRef>
                </c:ext>
              </c:extLst>
              <c:f>収支計画書_詳細!$W$21:$AE$21</c:f>
              <c:strCache>
                <c:ptCount val="9"/>
                <c:pt idx="0">
                  <c:v>5月
(計画)</c:v>
                </c:pt>
                <c:pt idx="1">
                  <c:v>6月
(計画)</c:v>
                </c:pt>
                <c:pt idx="2">
                  <c:v>7月
(計画)</c:v>
                </c:pt>
                <c:pt idx="3">
                  <c:v>8月
(計画)</c:v>
                </c:pt>
                <c:pt idx="4">
                  <c:v>9月
(計画)</c:v>
                </c:pt>
                <c:pt idx="5">
                  <c:v>10月
(計画)</c:v>
                </c:pt>
                <c:pt idx="6">
                  <c:v>11月
(計画)</c:v>
                </c:pt>
                <c:pt idx="7">
                  <c:v>12月
(計画)</c:v>
                </c:pt>
                <c:pt idx="8">
                  <c:v>1月
(計画)</c:v>
                </c:pt>
              </c:strCache>
            </c:strRef>
          </c:cat>
          <c:val>
            <c:numRef>
              <c:extLst>
                <c:ext xmlns:c15="http://schemas.microsoft.com/office/drawing/2012/chart" uri="{02D57815-91ED-43cb-92C2-25804820EDAC}">
                  <c15:fullRef>
                    <c15:sqref>収支計画書_詳細!$AH$47:$AR$47</c15:sqref>
                  </c15:fullRef>
                </c:ext>
              </c:extLst>
              <c:f>収支計画書_詳細!$AJ$47:$AR$47</c:f>
              <c:numCache>
                <c:formatCode>#,##0_);[Red]\(#,##0\)</c:formatCode>
                <c:ptCount val="9"/>
                <c:pt idx="0">
                  <c:v>256</c:v>
                </c:pt>
                <c:pt idx="1">
                  <c:v>512</c:v>
                </c:pt>
                <c:pt idx="2">
                  <c:v>768</c:v>
                </c:pt>
                <c:pt idx="3">
                  <c:v>1152</c:v>
                </c:pt>
                <c:pt idx="4">
                  <c:v>1536</c:v>
                </c:pt>
                <c:pt idx="5">
                  <c:v>1920</c:v>
                </c:pt>
                <c:pt idx="6">
                  <c:v>2432</c:v>
                </c:pt>
                <c:pt idx="7">
                  <c:v>2944</c:v>
                </c:pt>
                <c:pt idx="8">
                  <c:v>3584</c:v>
                </c:pt>
              </c:numCache>
            </c:numRef>
          </c:val>
          <c:extLst>
            <c:ext xmlns:c16="http://schemas.microsoft.com/office/drawing/2014/chart" uri="{C3380CC4-5D6E-409C-BE32-E72D297353CC}">
              <c16:uniqueId val="{00000000-CCFA-4075-B229-5DF5E314411D}"/>
            </c:ext>
          </c:extLst>
        </c:ser>
        <c:ser>
          <c:idx val="2"/>
          <c:order val="1"/>
          <c:tx>
            <c:strRef>
              <c:f>{"雇用契約(フルタイム)片手型"}</c:f>
              <c:strCache>
                <c:ptCount val="1"/>
                <c:pt idx="0">
                  <c:v>雇用契約(フルタイム)片手型</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solidFill>
                    <a:latin typeface="游明朝 Demibold" panose="02020600000000000000" pitchFamily="18" charset="-128"/>
                    <a:ea typeface="游明朝 Demibold" panose="02020600000000000000" pitchFamily="18"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収支計画書_詳細!$U$21:$AE$21</c15:sqref>
                  </c15:fullRef>
                </c:ext>
              </c:extLst>
              <c:f>収支計画書_詳細!$W$21:$AE$21</c:f>
              <c:strCache>
                <c:ptCount val="9"/>
                <c:pt idx="0">
                  <c:v>5月
(計画)</c:v>
                </c:pt>
                <c:pt idx="1">
                  <c:v>6月
(計画)</c:v>
                </c:pt>
                <c:pt idx="2">
                  <c:v>7月
(計画)</c:v>
                </c:pt>
                <c:pt idx="3">
                  <c:v>8月
(計画)</c:v>
                </c:pt>
                <c:pt idx="4">
                  <c:v>9月
(計画)</c:v>
                </c:pt>
                <c:pt idx="5">
                  <c:v>10月
(計画)</c:v>
                </c:pt>
                <c:pt idx="6">
                  <c:v>11月
(計画)</c:v>
                </c:pt>
                <c:pt idx="7">
                  <c:v>12月
(計画)</c:v>
                </c:pt>
                <c:pt idx="8">
                  <c:v>1月
(計画)</c:v>
                </c:pt>
              </c:strCache>
            </c:strRef>
          </c:cat>
          <c:val>
            <c:numRef>
              <c:extLst>
                <c:ext xmlns:c15="http://schemas.microsoft.com/office/drawing/2012/chart" uri="{02D57815-91ED-43cb-92C2-25804820EDAC}">
                  <c15:fullRef>
                    <c15:sqref>収支計画書_詳細!$AH$48:$AR$48</c15:sqref>
                  </c15:fullRef>
                </c:ext>
              </c:extLst>
              <c:f>収支計画書_詳細!$AJ$48:$AR$48</c:f>
              <c:numCache>
                <c:formatCode>#,##0_);[Red]\(#,##0\)</c:formatCode>
                <c:ptCount val="9"/>
                <c:pt idx="0">
                  <c:v>160</c:v>
                </c:pt>
                <c:pt idx="1">
                  <c:v>320</c:v>
                </c:pt>
                <c:pt idx="2">
                  <c:v>560</c:v>
                </c:pt>
                <c:pt idx="3">
                  <c:v>800</c:v>
                </c:pt>
                <c:pt idx="4">
                  <c:v>1040</c:v>
                </c:pt>
                <c:pt idx="5">
                  <c:v>1360</c:v>
                </c:pt>
                <c:pt idx="6">
                  <c:v>1680</c:v>
                </c:pt>
                <c:pt idx="7">
                  <c:v>2000</c:v>
                </c:pt>
                <c:pt idx="8">
                  <c:v>2400</c:v>
                </c:pt>
              </c:numCache>
            </c:numRef>
          </c:val>
          <c:extLst>
            <c:ext xmlns:c16="http://schemas.microsoft.com/office/drawing/2014/chart" uri="{C3380CC4-5D6E-409C-BE32-E72D297353CC}">
              <c16:uniqueId val="{0000000C-115D-43D9-926A-CD2A6FBCCC77}"/>
            </c:ext>
          </c:extLst>
        </c:ser>
        <c:ser>
          <c:idx val="1"/>
          <c:order val="2"/>
          <c:tx>
            <c:strRef>
              <c:f>収支計画書_詳細!$AG$49</c:f>
              <c:strCache>
                <c:ptCount val="1"/>
                <c:pt idx="0">
                  <c:v>雇用契約(フルタイム)以外</c:v>
                </c:pt>
              </c:strCache>
            </c:strRef>
          </c:tx>
          <c:spPr>
            <a:solidFill>
              <a:srgbClr val="E7E6E6">
                <a:lumMod val="25000"/>
                <a:alpha val="70000"/>
              </a:srgb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bg1"/>
                    </a:solidFill>
                    <a:latin typeface="游明朝 Demibold" panose="02020600000000000000" pitchFamily="18" charset="-128"/>
                    <a:ea typeface="游明朝 Demibold" panose="02020600000000000000" pitchFamily="18"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収支計画書_詳細!$U$21:$AE$21</c15:sqref>
                  </c15:fullRef>
                </c:ext>
              </c:extLst>
              <c:f>収支計画書_詳細!$W$21:$AE$21</c:f>
              <c:strCache>
                <c:ptCount val="9"/>
                <c:pt idx="0">
                  <c:v>5月
(計画)</c:v>
                </c:pt>
                <c:pt idx="1">
                  <c:v>6月
(計画)</c:v>
                </c:pt>
                <c:pt idx="2">
                  <c:v>7月
(計画)</c:v>
                </c:pt>
                <c:pt idx="3">
                  <c:v>8月
(計画)</c:v>
                </c:pt>
                <c:pt idx="4">
                  <c:v>9月
(計画)</c:v>
                </c:pt>
                <c:pt idx="5">
                  <c:v>10月
(計画)</c:v>
                </c:pt>
                <c:pt idx="6">
                  <c:v>11月
(計画)</c:v>
                </c:pt>
                <c:pt idx="7">
                  <c:v>12月
(計画)</c:v>
                </c:pt>
                <c:pt idx="8">
                  <c:v>1月
(計画)</c:v>
                </c:pt>
              </c:strCache>
            </c:strRef>
          </c:cat>
          <c:val>
            <c:numRef>
              <c:extLst>
                <c:ext xmlns:c15="http://schemas.microsoft.com/office/drawing/2012/chart" uri="{02D57815-91ED-43cb-92C2-25804820EDAC}">
                  <c15:fullRef>
                    <c15:sqref>収支計画書_詳細!$AH$49:$AR$49</c15:sqref>
                  </c15:fullRef>
                </c:ext>
              </c:extLst>
              <c:f>収支計画書_詳細!$AJ$49:$AR$49</c:f>
              <c:numCache>
                <c:formatCode>#,##0_);[Red]\(#,##0\)</c:formatCode>
                <c:ptCount val="9"/>
                <c:pt idx="0">
                  <c:v>112</c:v>
                </c:pt>
                <c:pt idx="1">
                  <c:v>280</c:v>
                </c:pt>
                <c:pt idx="2">
                  <c:v>448</c:v>
                </c:pt>
                <c:pt idx="3">
                  <c:v>616</c:v>
                </c:pt>
                <c:pt idx="4">
                  <c:v>840</c:v>
                </c:pt>
                <c:pt idx="5">
                  <c:v>1064</c:v>
                </c:pt>
                <c:pt idx="6">
                  <c:v>1288</c:v>
                </c:pt>
                <c:pt idx="7">
                  <c:v>1568</c:v>
                </c:pt>
                <c:pt idx="8">
                  <c:v>1848</c:v>
                </c:pt>
              </c:numCache>
            </c:numRef>
          </c:val>
          <c:extLst>
            <c:ext xmlns:c16="http://schemas.microsoft.com/office/drawing/2014/chart" uri="{C3380CC4-5D6E-409C-BE32-E72D297353CC}">
              <c16:uniqueId val="{00000001-CCFA-4075-B229-5DF5E314411D}"/>
            </c:ext>
          </c:extLst>
        </c:ser>
        <c:ser>
          <c:idx val="3"/>
          <c:order val="3"/>
          <c:tx>
            <c:strRef>
              <c:f>収支計画書_詳細!$AG$51</c:f>
              <c:strCache>
                <c:ptCount val="1"/>
                <c:pt idx="0">
                  <c:v>ダミー</c:v>
                </c:pt>
              </c:strCache>
            </c:strRef>
          </c:tx>
          <c:spPr>
            <a:noFill/>
            <a:ln>
              <a:noFill/>
            </a:ln>
            <a:effectLst/>
          </c:spPr>
          <c:invertIfNegative val="0"/>
          <c:dLbls>
            <c:dLbl>
              <c:idx val="0"/>
              <c:tx>
                <c:rich>
                  <a:bodyPr/>
                  <a:lstStyle/>
                  <a:p>
                    <a:fld id="{450B6038-029B-4ABB-BC1E-A8192FC366CA}" type="CELLRANGE">
                      <a:rPr lang="ja-JP" altLang="en-US"/>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115D-43D9-926A-CD2A6FBCCC77}"/>
                </c:ext>
              </c:extLst>
            </c:dLbl>
            <c:dLbl>
              <c:idx val="1"/>
              <c:tx>
                <c:rich>
                  <a:bodyPr/>
                  <a:lstStyle/>
                  <a:p>
                    <a:fld id="{D70B8F41-F109-4AB1-A036-D4726C1CDE08}" type="CELLRANGE">
                      <a:rPr lang="ja-JP" altLang="en-US"/>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115D-43D9-926A-CD2A6FBCCC77}"/>
                </c:ext>
              </c:extLst>
            </c:dLbl>
            <c:dLbl>
              <c:idx val="2"/>
              <c:tx>
                <c:rich>
                  <a:bodyPr/>
                  <a:lstStyle/>
                  <a:p>
                    <a:fld id="{588E60FF-9381-43F6-AC85-6978E5DADD5C}" type="CELLRANGE">
                      <a:rPr lang="ja-JP" altLang="en-US"/>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115D-43D9-926A-CD2A6FBCCC77}"/>
                </c:ext>
              </c:extLst>
            </c:dLbl>
            <c:dLbl>
              <c:idx val="3"/>
              <c:tx>
                <c:rich>
                  <a:bodyPr/>
                  <a:lstStyle/>
                  <a:p>
                    <a:fld id="{28FA3F4E-C7CC-428B-9427-4F6BEEA7316F}" type="CELLRANGE">
                      <a:rPr lang="ja-JP" altLang="en-US"/>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115D-43D9-926A-CD2A6FBCCC77}"/>
                </c:ext>
              </c:extLst>
            </c:dLbl>
            <c:dLbl>
              <c:idx val="4"/>
              <c:tx>
                <c:rich>
                  <a:bodyPr/>
                  <a:lstStyle/>
                  <a:p>
                    <a:fld id="{49E3531A-187E-4723-8CB9-594CBFB1D98C}" type="CELLRANGE">
                      <a:rPr lang="ja-JP" altLang="en-US"/>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115D-43D9-926A-CD2A6FBCCC77}"/>
                </c:ext>
              </c:extLst>
            </c:dLbl>
            <c:dLbl>
              <c:idx val="5"/>
              <c:tx>
                <c:rich>
                  <a:bodyPr/>
                  <a:lstStyle/>
                  <a:p>
                    <a:fld id="{2DF79A25-0078-4C6E-B775-94BFF4DD0D3B}" type="CELLRANGE">
                      <a:rPr lang="ja-JP" altLang="en-US"/>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115D-43D9-926A-CD2A6FBCCC77}"/>
                </c:ext>
              </c:extLst>
            </c:dLbl>
            <c:dLbl>
              <c:idx val="6"/>
              <c:tx>
                <c:rich>
                  <a:bodyPr/>
                  <a:lstStyle/>
                  <a:p>
                    <a:fld id="{30E3C7BF-949C-495B-8EEB-05EB49A3EF80}" type="CELLRANGE">
                      <a:rPr lang="ja-JP" altLang="en-US"/>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115D-43D9-926A-CD2A6FBCCC77}"/>
                </c:ext>
              </c:extLst>
            </c:dLbl>
            <c:dLbl>
              <c:idx val="7"/>
              <c:tx>
                <c:rich>
                  <a:bodyPr/>
                  <a:lstStyle/>
                  <a:p>
                    <a:fld id="{19C2EDD6-834E-4C00-9DA8-A99B3EFB2033}" type="CELLRANGE">
                      <a:rPr lang="ja-JP" altLang="en-US"/>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115D-43D9-926A-CD2A6FBCCC77}"/>
                </c:ext>
              </c:extLst>
            </c:dLbl>
            <c:dLbl>
              <c:idx val="8"/>
              <c:tx>
                <c:rich>
                  <a:bodyPr/>
                  <a:lstStyle/>
                  <a:p>
                    <a:fld id="{28814991-D27C-478E-884B-DE5D878F1803}" type="CELLRANGE">
                      <a:rPr lang="ja-JP" altLang="en-US"/>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115D-43D9-926A-CD2A6FBCCC77}"/>
                </c:ext>
              </c:extLst>
            </c:dLbl>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solidFill>
                    <a:latin typeface="游明朝 Demibold" panose="02020600000000000000" pitchFamily="18" charset="-128"/>
                    <a:ea typeface="游明朝 Demibold" panose="02020600000000000000" pitchFamily="18" charset="-128"/>
                    <a:cs typeface="+mn-cs"/>
                  </a:defRPr>
                </a:pPr>
                <a:endParaRPr lang="ja-JP"/>
              </a:p>
            </c:txPr>
            <c:dLblPos val="inBase"/>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収支計画書_詳細!$U$21:$AE$21</c15:sqref>
                  </c15:fullRef>
                </c:ext>
              </c:extLst>
              <c:f>収支計画書_詳細!$W$21:$AE$21</c:f>
              <c:strCache>
                <c:ptCount val="9"/>
                <c:pt idx="0">
                  <c:v>5月
(計画)</c:v>
                </c:pt>
                <c:pt idx="1">
                  <c:v>6月
(計画)</c:v>
                </c:pt>
                <c:pt idx="2">
                  <c:v>7月
(計画)</c:v>
                </c:pt>
                <c:pt idx="3">
                  <c:v>8月
(計画)</c:v>
                </c:pt>
                <c:pt idx="4">
                  <c:v>9月
(計画)</c:v>
                </c:pt>
                <c:pt idx="5">
                  <c:v>10月
(計画)</c:v>
                </c:pt>
                <c:pt idx="6">
                  <c:v>11月
(計画)</c:v>
                </c:pt>
                <c:pt idx="7">
                  <c:v>12月
(計画)</c:v>
                </c:pt>
                <c:pt idx="8">
                  <c:v>1月
(計画)</c:v>
                </c:pt>
              </c:strCache>
            </c:strRef>
          </c:cat>
          <c:val>
            <c:numRef>
              <c:extLst>
                <c:ext xmlns:c15="http://schemas.microsoft.com/office/drawing/2012/chart" uri="{02D57815-91ED-43cb-92C2-25804820EDAC}">
                  <c15:fullRef>
                    <c15:sqref>収支計画書_詳細!$AH$51:$AR$51</c15:sqref>
                  </c15:fullRef>
                </c:ext>
              </c:extLst>
              <c:f>収支計画書_詳細!$AJ$51:$AR$51</c:f>
              <c:numCache>
                <c:formatCode>General</c:formatCode>
                <c:ptCount val="9"/>
                <c:pt idx="0">
                  <c:v>1</c:v>
                </c:pt>
                <c:pt idx="1">
                  <c:v>1</c:v>
                </c:pt>
                <c:pt idx="2">
                  <c:v>1</c:v>
                </c:pt>
                <c:pt idx="3">
                  <c:v>1</c:v>
                </c:pt>
                <c:pt idx="4">
                  <c:v>1</c:v>
                </c:pt>
                <c:pt idx="5">
                  <c:v>1</c:v>
                </c:pt>
                <c:pt idx="6">
                  <c:v>1</c:v>
                </c:pt>
                <c:pt idx="7">
                  <c:v>1</c:v>
                </c:pt>
                <c:pt idx="8">
                  <c:v>1</c:v>
                </c:pt>
              </c:numCache>
            </c:numRef>
          </c:val>
          <c:extLst>
            <c:ext xmlns:c15="http://schemas.microsoft.com/office/drawing/2012/chart" uri="{02D57815-91ED-43cb-92C2-25804820EDAC}">
              <c15:datalabelsRange>
                <c15:f>収支計画書_詳細!$AH$50:$AR$50</c15:f>
                <c15:dlblRangeCache>
                  <c:ptCount val="11"/>
                  <c:pt idx="0">
                    <c:v>0</c:v>
                  </c:pt>
                  <c:pt idx="1">
                    <c:v>0</c:v>
                  </c:pt>
                  <c:pt idx="2">
                    <c:v>528</c:v>
                  </c:pt>
                  <c:pt idx="3">
                    <c:v>1,112</c:v>
                  </c:pt>
                  <c:pt idx="4">
                    <c:v>1,776</c:v>
                  </c:pt>
                  <c:pt idx="5">
                    <c:v>2,568</c:v>
                  </c:pt>
                  <c:pt idx="6">
                    <c:v>3,416</c:v>
                  </c:pt>
                  <c:pt idx="7">
                    <c:v>4,344</c:v>
                  </c:pt>
                  <c:pt idx="8">
                    <c:v>5,400</c:v>
                  </c:pt>
                  <c:pt idx="9">
                    <c:v>6,512</c:v>
                  </c:pt>
                  <c:pt idx="10">
                    <c:v>7,832</c:v>
                  </c:pt>
                </c15:dlblRangeCache>
              </c15:datalabelsRange>
            </c:ext>
            <c:ext xmlns:c16="http://schemas.microsoft.com/office/drawing/2014/chart" uri="{C3380CC4-5D6E-409C-BE32-E72D297353CC}">
              <c16:uniqueId val="{0000000E-CCFA-4075-B229-5DF5E314411D}"/>
            </c:ext>
          </c:extLst>
        </c:ser>
        <c:dLbls>
          <c:showLegendKey val="0"/>
          <c:showVal val="0"/>
          <c:showCatName val="0"/>
          <c:showSerName val="0"/>
          <c:showPercent val="0"/>
          <c:showBubbleSize val="0"/>
        </c:dLbls>
        <c:gapWidth val="100"/>
        <c:overlap val="100"/>
        <c:axId val="501235656"/>
        <c:axId val="501235984"/>
      </c:barChart>
      <c:catAx>
        <c:axId val="501235656"/>
        <c:scaling>
          <c:orientation val="minMax"/>
        </c:scaling>
        <c:delete val="0"/>
        <c:axPos val="b"/>
        <c:majorGridlines>
          <c:spPr>
            <a:ln w="3175" cap="flat" cmpd="sng" algn="ctr">
              <a:solidFill>
                <a:schemeClr val="accent3">
                  <a:lumMod val="40000"/>
                  <a:lumOff val="60000"/>
                </a:schemeClr>
              </a:solidFill>
              <a:round/>
            </a:ln>
            <a:effectLst/>
          </c:spPr>
        </c:majorGridlines>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1100" b="0" i="0" u="none" strike="noStrike" kern="1200" baseline="0">
                <a:solidFill>
                  <a:schemeClr val="tx1"/>
                </a:solidFill>
                <a:latin typeface="游明朝 Demibold" panose="02020600000000000000" pitchFamily="18" charset="-128"/>
                <a:ea typeface="游明朝 Demibold" panose="02020600000000000000" pitchFamily="18" charset="-128"/>
                <a:cs typeface="+mn-cs"/>
              </a:defRPr>
            </a:pPr>
            <a:endParaRPr lang="ja-JP"/>
          </a:p>
        </c:txPr>
        <c:crossAx val="501235984"/>
        <c:crosses val="autoZero"/>
        <c:auto val="1"/>
        <c:lblAlgn val="ctr"/>
        <c:lblOffset val="100"/>
        <c:tickMarkSkip val="2"/>
        <c:noMultiLvlLbl val="1"/>
      </c:catAx>
      <c:valAx>
        <c:axId val="501235984"/>
        <c:scaling>
          <c:orientation val="minMax"/>
        </c:scaling>
        <c:delete val="0"/>
        <c:axPos val="l"/>
        <c:majorGridlines>
          <c:spPr>
            <a:ln w="3175" cap="flat" cmpd="sng" algn="ctr">
              <a:solidFill>
                <a:schemeClr val="accent3">
                  <a:lumMod val="40000"/>
                  <a:lumOff val="60000"/>
                </a:schemeClr>
              </a:solidFill>
              <a:round/>
            </a:ln>
            <a:effectLst/>
          </c:spPr>
        </c:majorGridlines>
        <c:numFmt formatCode="#,##0_);[Red]\(#,##0\)" sourceLinked="0"/>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solidFill>
                <a:latin typeface="游明朝 Demibold" panose="02020600000000000000" pitchFamily="18" charset="-128"/>
                <a:ea typeface="游明朝 Demibold" panose="02020600000000000000" pitchFamily="18" charset="-128"/>
                <a:cs typeface="+mn-cs"/>
              </a:defRPr>
            </a:pPr>
            <a:endParaRPr lang="ja-JP"/>
          </a:p>
        </c:txPr>
        <c:crossAx val="501235656"/>
        <c:crosses val="autoZero"/>
        <c:crossBetween val="between"/>
      </c:valAx>
      <c:spPr>
        <a:noFill/>
        <a:ln>
          <a:noFill/>
        </a:ln>
        <a:effectLst/>
      </c:spPr>
    </c:plotArea>
    <c:plotVisOnly val="1"/>
    <c:dispBlanksAs val="gap"/>
    <c:showDLblsOverMax val="0"/>
  </c:chart>
  <c:spPr>
    <a:solidFill>
      <a:schemeClr val="bg1"/>
    </a:solidFill>
    <a:ln w="25400" cap="flat" cmpd="sng" algn="ctr">
      <a:solidFill>
        <a:schemeClr val="tx1"/>
      </a:solidFill>
      <a:round/>
    </a:ln>
    <a:effectLst/>
  </c:spPr>
  <c:txPr>
    <a:bodyPr/>
    <a:lstStyle/>
    <a:p>
      <a:pPr>
        <a:defRPr sz="1100">
          <a:solidFill>
            <a:schemeClr val="tx1"/>
          </a:solidFill>
          <a:latin typeface="游明朝 Demibold" panose="02020600000000000000" pitchFamily="18" charset="-128"/>
          <a:ea typeface="游明朝 Demibold" panose="02020600000000000000" pitchFamily="18" charset="-128"/>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 Type="http://schemas.openxmlformats.org/officeDocument/2006/relationships/chart" Target="../charts/chart2.xml"/><Relationship Id="rId16" Type="http://schemas.openxmlformats.org/officeDocument/2006/relationships/chart" Target="../charts/chart16.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5" Type="http://schemas.openxmlformats.org/officeDocument/2006/relationships/chart" Target="../charts/chart1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s>
</file>

<file path=xl/drawings/drawing1.xml><?xml version="1.0" encoding="utf-8"?>
<xdr:wsDr xmlns:xdr="http://schemas.openxmlformats.org/drawingml/2006/spreadsheetDrawing" xmlns:a="http://schemas.openxmlformats.org/drawingml/2006/main">
  <xdr:twoCellAnchor>
    <xdr:from>
      <xdr:col>0</xdr:col>
      <xdr:colOff>583999</xdr:colOff>
      <xdr:row>6</xdr:row>
      <xdr:rowOff>25657</xdr:rowOff>
    </xdr:from>
    <xdr:to>
      <xdr:col>9</xdr:col>
      <xdr:colOff>788749</xdr:colOff>
      <xdr:row>26</xdr:row>
      <xdr:rowOff>325657</xdr:rowOff>
    </xdr:to>
    <xdr:graphicFrame macro="">
      <xdr:nvGraphicFramePr>
        <xdr:cNvPr id="29" name="グラフ 4">
          <a:extLst>
            <a:ext uri="{FF2B5EF4-FFF2-40B4-BE49-F238E27FC236}">
              <a16:creationId xmlns:a16="http://schemas.microsoft.com/office/drawing/2014/main" id="{1011E444-4F3B-4658-B64F-169C8E710E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677760</xdr:colOff>
      <xdr:row>6</xdr:row>
      <xdr:rowOff>36359</xdr:rowOff>
    </xdr:from>
    <xdr:to>
      <xdr:col>21</xdr:col>
      <xdr:colOff>25260</xdr:colOff>
      <xdr:row>26</xdr:row>
      <xdr:rowOff>336359</xdr:rowOff>
    </xdr:to>
    <xdr:graphicFrame macro="">
      <xdr:nvGraphicFramePr>
        <xdr:cNvPr id="51" name="グラフ 6">
          <a:extLst>
            <a:ext uri="{FF2B5EF4-FFF2-40B4-BE49-F238E27FC236}">
              <a16:creationId xmlns:a16="http://schemas.microsoft.com/office/drawing/2014/main" id="{551D16FE-2CF9-4469-8C40-E7FBE4F9D56D}"/>
            </a:ext>
            <a:ext uri="{147F2762-F138-4A5C-976F-8EAC2B608ADB}">
              <a16:predDERef xmlns:a16="http://schemas.microsoft.com/office/drawing/2014/main" pred="{1011E444-4F3B-4658-B64F-169C8E710E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22</xdr:col>
      <xdr:colOff>646010</xdr:colOff>
      <xdr:row>6</xdr:row>
      <xdr:rowOff>3021</xdr:rowOff>
    </xdr:from>
    <xdr:to>
      <xdr:col>31</xdr:col>
      <xdr:colOff>847585</xdr:colOff>
      <xdr:row>27</xdr:row>
      <xdr:rowOff>80771</xdr:rowOff>
    </xdr:to>
    <xdr:graphicFrame macro="">
      <xdr:nvGraphicFramePr>
        <xdr:cNvPr id="61" name="グラフ 7">
          <a:extLst>
            <a:ext uri="{FF2B5EF4-FFF2-40B4-BE49-F238E27FC236}">
              <a16:creationId xmlns:a16="http://schemas.microsoft.com/office/drawing/2014/main" id="{2ACDA1D4-41FB-42C7-840B-CE26F5358735}"/>
            </a:ext>
            <a:ext uri="{147F2762-F138-4A5C-976F-8EAC2B608ADB}">
              <a16:predDERef xmlns:a16="http://schemas.microsoft.com/office/drawing/2014/main" pred="{551D16FE-2CF9-4469-8C40-E7FBE4F9D56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657234</xdr:colOff>
      <xdr:row>30</xdr:row>
      <xdr:rowOff>76200</xdr:rowOff>
    </xdr:from>
    <xdr:to>
      <xdr:col>10</xdr:col>
      <xdr:colOff>4734</xdr:colOff>
      <xdr:row>50</xdr:row>
      <xdr:rowOff>376200</xdr:rowOff>
    </xdr:to>
    <xdr:graphicFrame macro="">
      <xdr:nvGraphicFramePr>
        <xdr:cNvPr id="31" name="グラフ 8">
          <a:extLst>
            <a:ext uri="{FF2B5EF4-FFF2-40B4-BE49-F238E27FC236}">
              <a16:creationId xmlns:a16="http://schemas.microsoft.com/office/drawing/2014/main" id="{8324456D-43E9-440B-836F-194A90B2801E}"/>
            </a:ext>
            <a:ext uri="{147F2762-F138-4A5C-976F-8EAC2B608ADB}">
              <a16:predDERef xmlns:a16="http://schemas.microsoft.com/office/drawing/2014/main" pred="{E09C9828-8D32-45DB-BA88-003082ED6F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633421</xdr:colOff>
      <xdr:row>54</xdr:row>
      <xdr:rowOff>76200</xdr:rowOff>
    </xdr:from>
    <xdr:to>
      <xdr:col>9</xdr:col>
      <xdr:colOff>838171</xdr:colOff>
      <xdr:row>74</xdr:row>
      <xdr:rowOff>376200</xdr:rowOff>
    </xdr:to>
    <xdr:graphicFrame macro="">
      <xdr:nvGraphicFramePr>
        <xdr:cNvPr id="33" name="グラフ 13">
          <a:extLst>
            <a:ext uri="{FF2B5EF4-FFF2-40B4-BE49-F238E27FC236}">
              <a16:creationId xmlns:a16="http://schemas.microsoft.com/office/drawing/2014/main" id="{9E3E9A61-09D6-4E54-8FC3-F84230DE121C}"/>
            </a:ext>
            <a:ext uri="{147F2762-F138-4A5C-976F-8EAC2B608ADB}">
              <a16:predDERef xmlns:a16="http://schemas.microsoft.com/office/drawing/2014/main" pred="{8324456D-43E9-440B-836F-194A90B2801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595321</xdr:colOff>
      <xdr:row>78</xdr:row>
      <xdr:rowOff>38100</xdr:rowOff>
    </xdr:from>
    <xdr:to>
      <xdr:col>9</xdr:col>
      <xdr:colOff>800071</xdr:colOff>
      <xdr:row>98</xdr:row>
      <xdr:rowOff>338100</xdr:rowOff>
    </xdr:to>
    <xdr:graphicFrame macro="">
      <xdr:nvGraphicFramePr>
        <xdr:cNvPr id="35" name="グラフ 14">
          <a:extLst>
            <a:ext uri="{FF2B5EF4-FFF2-40B4-BE49-F238E27FC236}">
              <a16:creationId xmlns:a16="http://schemas.microsoft.com/office/drawing/2014/main" id="{76527B85-3ECB-48BF-8C1A-70E6FB333D2D}"/>
            </a:ext>
            <a:ext uri="{147F2762-F138-4A5C-976F-8EAC2B608ADB}">
              <a16:predDERef xmlns:a16="http://schemas.microsoft.com/office/drawing/2014/main" pred="{9E3E9A61-09D6-4E54-8FC3-F84230DE12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11</xdr:col>
      <xdr:colOff>619125</xdr:colOff>
      <xdr:row>30</xdr:row>
      <xdr:rowOff>47625</xdr:rowOff>
    </xdr:from>
    <xdr:to>
      <xdr:col>20</xdr:col>
      <xdr:colOff>823875</xdr:colOff>
      <xdr:row>50</xdr:row>
      <xdr:rowOff>347625</xdr:rowOff>
    </xdr:to>
    <xdr:graphicFrame macro="">
      <xdr:nvGraphicFramePr>
        <xdr:cNvPr id="53" name="グラフ 15">
          <a:extLst>
            <a:ext uri="{FF2B5EF4-FFF2-40B4-BE49-F238E27FC236}">
              <a16:creationId xmlns:a16="http://schemas.microsoft.com/office/drawing/2014/main" id="{D6E1AC19-09D0-46F2-99FA-86D9C34BA9AA}"/>
            </a:ext>
            <a:ext uri="{147F2762-F138-4A5C-976F-8EAC2B608ADB}">
              <a16:predDERef xmlns:a16="http://schemas.microsoft.com/office/drawing/2014/main" pred="{76527B85-3ECB-48BF-8C1A-70E6FB333D2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11</xdr:col>
      <xdr:colOff>619125</xdr:colOff>
      <xdr:row>54</xdr:row>
      <xdr:rowOff>47624</xdr:rowOff>
    </xdr:from>
    <xdr:to>
      <xdr:col>20</xdr:col>
      <xdr:colOff>823875</xdr:colOff>
      <xdr:row>74</xdr:row>
      <xdr:rowOff>347624</xdr:rowOff>
    </xdr:to>
    <xdr:graphicFrame macro="">
      <xdr:nvGraphicFramePr>
        <xdr:cNvPr id="55" name="グラフ 16">
          <a:extLst>
            <a:ext uri="{FF2B5EF4-FFF2-40B4-BE49-F238E27FC236}">
              <a16:creationId xmlns:a16="http://schemas.microsoft.com/office/drawing/2014/main" id="{CA3C235B-11B6-47B2-A855-2FBAA5986968}"/>
            </a:ext>
            <a:ext uri="{147F2762-F138-4A5C-976F-8EAC2B608ADB}">
              <a16:predDERef xmlns:a16="http://schemas.microsoft.com/office/drawing/2014/main" pred="{D6E1AC19-09D0-46F2-99FA-86D9C34BA9A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11</xdr:col>
      <xdr:colOff>619126</xdr:colOff>
      <xdr:row>78</xdr:row>
      <xdr:rowOff>23813</xdr:rowOff>
    </xdr:from>
    <xdr:to>
      <xdr:col>20</xdr:col>
      <xdr:colOff>823876</xdr:colOff>
      <xdr:row>98</xdr:row>
      <xdr:rowOff>323813</xdr:rowOff>
    </xdr:to>
    <xdr:graphicFrame macro="">
      <xdr:nvGraphicFramePr>
        <xdr:cNvPr id="57" name="グラフ 17">
          <a:extLst>
            <a:ext uri="{FF2B5EF4-FFF2-40B4-BE49-F238E27FC236}">
              <a16:creationId xmlns:a16="http://schemas.microsoft.com/office/drawing/2014/main" id="{B23E662C-B5D4-4F10-B091-5DD8FF9E4110}"/>
            </a:ext>
            <a:ext uri="{147F2762-F138-4A5C-976F-8EAC2B608ADB}">
              <a16:predDERef xmlns:a16="http://schemas.microsoft.com/office/drawing/2014/main" pred="{CA3C235B-11B6-47B2-A855-2FBAA5986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22</xdr:col>
      <xdr:colOff>666751</xdr:colOff>
      <xdr:row>30</xdr:row>
      <xdr:rowOff>23812</xdr:rowOff>
    </xdr:from>
    <xdr:to>
      <xdr:col>32</xdr:col>
      <xdr:colOff>14251</xdr:colOff>
      <xdr:row>50</xdr:row>
      <xdr:rowOff>323812</xdr:rowOff>
    </xdr:to>
    <xdr:graphicFrame macro="">
      <xdr:nvGraphicFramePr>
        <xdr:cNvPr id="63" name="グラフ 20">
          <a:extLst>
            <a:ext uri="{FF2B5EF4-FFF2-40B4-BE49-F238E27FC236}">
              <a16:creationId xmlns:a16="http://schemas.microsoft.com/office/drawing/2014/main" id="{FC658495-E550-4024-8315-E0816D5799C0}"/>
            </a:ext>
            <a:ext uri="{147F2762-F138-4A5C-976F-8EAC2B608ADB}">
              <a16:predDERef xmlns:a16="http://schemas.microsoft.com/office/drawing/2014/main" pred="{B23E662C-B5D4-4F10-B091-5DD8FF9E411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22</xdr:col>
      <xdr:colOff>619126</xdr:colOff>
      <xdr:row>54</xdr:row>
      <xdr:rowOff>23813</xdr:rowOff>
    </xdr:from>
    <xdr:to>
      <xdr:col>31</xdr:col>
      <xdr:colOff>823876</xdr:colOff>
      <xdr:row>74</xdr:row>
      <xdr:rowOff>323813</xdr:rowOff>
    </xdr:to>
    <xdr:graphicFrame macro="">
      <xdr:nvGraphicFramePr>
        <xdr:cNvPr id="65" name="グラフ 21">
          <a:extLst>
            <a:ext uri="{FF2B5EF4-FFF2-40B4-BE49-F238E27FC236}">
              <a16:creationId xmlns:a16="http://schemas.microsoft.com/office/drawing/2014/main" id="{49FE2E5E-36BD-4111-9855-AC2877D95512}"/>
            </a:ext>
            <a:ext uri="{147F2762-F138-4A5C-976F-8EAC2B608ADB}">
              <a16:predDERef xmlns:a16="http://schemas.microsoft.com/office/drawing/2014/main" pred="{FC658495-E550-4024-8315-E0816D5799C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22</xdr:col>
      <xdr:colOff>642937</xdr:colOff>
      <xdr:row>78</xdr:row>
      <xdr:rowOff>95250</xdr:rowOff>
    </xdr:from>
    <xdr:to>
      <xdr:col>31</xdr:col>
      <xdr:colOff>847687</xdr:colOff>
      <xdr:row>99</xdr:row>
      <xdr:rowOff>14250</xdr:rowOff>
    </xdr:to>
    <xdr:graphicFrame macro="">
      <xdr:nvGraphicFramePr>
        <xdr:cNvPr id="67" name="グラフ 22">
          <a:extLst>
            <a:ext uri="{FF2B5EF4-FFF2-40B4-BE49-F238E27FC236}">
              <a16:creationId xmlns:a16="http://schemas.microsoft.com/office/drawing/2014/main" id="{F7AFD57D-B3C3-4A6E-918B-1EF7DE1CC087}"/>
            </a:ext>
            <a:ext uri="{147F2762-F138-4A5C-976F-8EAC2B608ADB}">
              <a16:predDERef xmlns:a16="http://schemas.microsoft.com/office/drawing/2014/main" pred="{49FE2E5E-36BD-4111-9855-AC2877D955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0</xdr:col>
      <xdr:colOff>642218</xdr:colOff>
      <xdr:row>102</xdr:row>
      <xdr:rowOff>0</xdr:rowOff>
    </xdr:from>
    <xdr:to>
      <xdr:col>9</xdr:col>
      <xdr:colOff>837443</xdr:colOff>
      <xdr:row>122</xdr:row>
      <xdr:rowOff>296825</xdr:rowOff>
    </xdr:to>
    <xdr:graphicFrame macro="">
      <xdr:nvGraphicFramePr>
        <xdr:cNvPr id="49" name="グラフ 2">
          <a:extLst>
            <a:ext uri="{FF2B5EF4-FFF2-40B4-BE49-F238E27FC236}">
              <a16:creationId xmlns:a16="http://schemas.microsoft.com/office/drawing/2014/main" id="{EFA229D8-6B29-4CDD-AC21-908887F91939}"/>
            </a:ext>
            <a:ext uri="{147F2762-F138-4A5C-976F-8EAC2B608ADB}">
              <a16:predDERef xmlns:a16="http://schemas.microsoft.com/office/drawing/2014/main" pred="{018ECB18-0218-5118-6792-71D2BA0391D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22</xdr:col>
      <xdr:colOff>675409</xdr:colOff>
      <xdr:row>102</xdr:row>
      <xdr:rowOff>0</xdr:rowOff>
    </xdr:from>
    <xdr:to>
      <xdr:col>32</xdr:col>
      <xdr:colOff>20600</xdr:colOff>
      <xdr:row>122</xdr:row>
      <xdr:rowOff>293650</xdr:rowOff>
    </xdr:to>
    <xdr:graphicFrame macro="">
      <xdr:nvGraphicFramePr>
        <xdr:cNvPr id="69" name="グラフ 5">
          <a:extLst>
            <a:ext uri="{FF2B5EF4-FFF2-40B4-BE49-F238E27FC236}">
              <a16:creationId xmlns:a16="http://schemas.microsoft.com/office/drawing/2014/main" id="{8986B602-0EB4-45C3-897F-9B857877E669}"/>
            </a:ext>
            <a:ext uri="{147F2762-F138-4A5C-976F-8EAC2B608ADB}">
              <a16:predDERef xmlns:a16="http://schemas.microsoft.com/office/drawing/2014/main" pred="{EFA229D8-6B29-4CDD-AC21-908887F9193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11</xdr:col>
      <xdr:colOff>640773</xdr:colOff>
      <xdr:row>102</xdr:row>
      <xdr:rowOff>0</xdr:rowOff>
    </xdr:from>
    <xdr:to>
      <xdr:col>20</xdr:col>
      <xdr:colOff>851873</xdr:colOff>
      <xdr:row>122</xdr:row>
      <xdr:rowOff>296825</xdr:rowOff>
    </xdr:to>
    <xdr:graphicFrame macro="">
      <xdr:nvGraphicFramePr>
        <xdr:cNvPr id="59" name="グラフ 19">
          <a:extLst>
            <a:ext uri="{FF2B5EF4-FFF2-40B4-BE49-F238E27FC236}">
              <a16:creationId xmlns:a16="http://schemas.microsoft.com/office/drawing/2014/main" id="{63ECEF9A-5148-485B-933B-233DF926864F}"/>
            </a:ext>
            <a:ext uri="{147F2762-F138-4A5C-976F-8EAC2B608ADB}">
              <a16:predDERef xmlns:a16="http://schemas.microsoft.com/office/drawing/2014/main" pred="{8986B602-0EB4-45C3-897F-9B857877E6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0</xdr:col>
      <xdr:colOff>595313</xdr:colOff>
      <xdr:row>128</xdr:row>
      <xdr:rowOff>20995</xdr:rowOff>
    </xdr:from>
    <xdr:to>
      <xdr:col>9</xdr:col>
      <xdr:colOff>806413</xdr:colOff>
      <xdr:row>148</xdr:row>
      <xdr:rowOff>333695</xdr:rowOff>
    </xdr:to>
    <xdr:graphicFrame macro="">
      <xdr:nvGraphicFramePr>
        <xdr:cNvPr id="2" name="グラフ 9">
          <a:extLst>
            <a:ext uri="{FF2B5EF4-FFF2-40B4-BE49-F238E27FC236}">
              <a16:creationId xmlns:a16="http://schemas.microsoft.com/office/drawing/2014/main" id="{2F4F058C-A233-402F-B616-A7E8DE57D401}"/>
            </a:ext>
            <a:ext uri="{147F2762-F138-4A5C-976F-8EAC2B608ADB}">
              <a16:predDERef xmlns:a16="http://schemas.microsoft.com/office/drawing/2014/main" pred="{2ACDA1D4-41FB-42C7-840B-CE26F535873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22</xdr:col>
      <xdr:colOff>649801</xdr:colOff>
      <xdr:row>128</xdr:row>
      <xdr:rowOff>9525</xdr:rowOff>
    </xdr:from>
    <xdr:to>
      <xdr:col>32</xdr:col>
      <xdr:colOff>3651</xdr:colOff>
      <xdr:row>148</xdr:row>
      <xdr:rowOff>303175</xdr:rowOff>
    </xdr:to>
    <xdr:graphicFrame macro="">
      <xdr:nvGraphicFramePr>
        <xdr:cNvPr id="4" name="グラフ 10">
          <a:extLst>
            <a:ext uri="{FF2B5EF4-FFF2-40B4-BE49-F238E27FC236}">
              <a16:creationId xmlns:a16="http://schemas.microsoft.com/office/drawing/2014/main" id="{285D38F9-0AC7-4E88-9465-BA25277BADD2}"/>
            </a:ext>
            <a:ext uri="{147F2762-F138-4A5C-976F-8EAC2B608ADB}">
              <a16:predDERef xmlns:a16="http://schemas.microsoft.com/office/drawing/2014/main" pred="{FA6AC1A4-C91E-4AB2-AFA3-68AF79668F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11</xdr:col>
      <xdr:colOff>479795</xdr:colOff>
      <xdr:row>128</xdr:row>
      <xdr:rowOff>0</xdr:rowOff>
    </xdr:from>
    <xdr:to>
      <xdr:col>20</xdr:col>
      <xdr:colOff>702729</xdr:colOff>
      <xdr:row>148</xdr:row>
      <xdr:rowOff>306350</xdr:rowOff>
    </xdr:to>
    <xdr:graphicFrame macro="">
      <xdr:nvGraphicFramePr>
        <xdr:cNvPr id="5" name="グラフ 1">
          <a:extLst>
            <a:ext uri="{FF2B5EF4-FFF2-40B4-BE49-F238E27FC236}">
              <a16:creationId xmlns:a16="http://schemas.microsoft.com/office/drawing/2014/main" id="{23469A6C-1EBF-4D37-9392-FF2BCABFBBE3}"/>
            </a:ext>
            <a:ext uri="{147F2762-F138-4A5C-976F-8EAC2B608ADB}">
              <a16:predDERef xmlns:a16="http://schemas.microsoft.com/office/drawing/2014/main" pred="{F7AFD57D-B3C3-4A6E-918B-1EF7DE1CC08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0.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9.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CB3793-DF5A-4830-9A2A-27B0BB6F0F72}">
  <sheetPr>
    <pageSetUpPr fitToPage="1"/>
  </sheetPr>
  <dimension ref="A1:Y48"/>
  <sheetViews>
    <sheetView view="pageBreakPreview" topLeftCell="A2" zoomScale="80" zoomScaleNormal="100" zoomScaleSheetLayoutView="80" workbookViewId="0">
      <selection activeCell="A2" sqref="A2:X2"/>
    </sheetView>
  </sheetViews>
  <sheetFormatPr defaultColWidth="3.33203125" defaultRowHeight="18" outlineLevelRow="1" outlineLevelCol="1" x14ac:dyDescent="0.55000000000000004"/>
  <cols>
    <col min="1" max="1" width="4.25" style="59" customWidth="1"/>
    <col min="2" max="2" width="31.33203125" style="59" customWidth="1"/>
    <col min="3" max="4" width="16" style="59" customWidth="1"/>
    <col min="5" max="5" width="5.33203125" style="59" customWidth="1"/>
    <col min="6" max="6" width="28.5" style="14" customWidth="1"/>
    <col min="7" max="8" width="20.58203125" style="59" customWidth="1"/>
    <col min="9" max="9" width="20.75" style="59" customWidth="1"/>
    <col min="10" max="10" width="5.33203125" style="59" hidden="1" customWidth="1" outlineLevel="1"/>
    <col min="11" max="11" width="31.25" style="59" hidden="1" customWidth="1" outlineLevel="1"/>
    <col min="12" max="14" width="20.58203125" style="59" hidden="1" customWidth="1" outlineLevel="1"/>
    <col min="15" max="15" width="5.33203125" style="59" customWidth="1" collapsed="1"/>
    <col min="16" max="16" width="28.5" style="59" customWidth="1"/>
    <col min="17" max="18" width="20.58203125" style="59" customWidth="1"/>
    <col min="19" max="19" width="20.75" style="59" customWidth="1"/>
    <col min="20" max="20" width="5.33203125" style="59" hidden="1" customWidth="1" outlineLevel="1"/>
    <col min="21" max="21" width="31.25" style="59" hidden="1" customWidth="1" outlineLevel="1"/>
    <col min="22" max="24" width="20.58203125" style="59" hidden="1" customWidth="1" outlineLevel="1"/>
    <col min="25" max="25" width="3.33203125" collapsed="1"/>
    <col min="26" max="243" width="3.33203125" style="59"/>
    <col min="244" max="245" width="2" style="59" customWidth="1"/>
    <col min="246" max="246" width="12.75" style="59" customWidth="1"/>
    <col min="247" max="247" width="7.58203125" style="59" customWidth="1"/>
    <col min="248" max="251" width="12.25" style="59" customWidth="1"/>
    <col min="252" max="252" width="18.25" style="59" customWidth="1"/>
    <col min="253" max="499" width="3.33203125" style="59"/>
    <col min="500" max="501" width="2" style="59" customWidth="1"/>
    <col min="502" max="502" width="12.75" style="59" customWidth="1"/>
    <col min="503" max="503" width="7.58203125" style="59" customWidth="1"/>
    <col min="504" max="507" width="12.25" style="59" customWidth="1"/>
    <col min="508" max="508" width="18.25" style="59" customWidth="1"/>
    <col min="509" max="755" width="3.33203125" style="59"/>
    <col min="756" max="757" width="2" style="59" customWidth="1"/>
    <col min="758" max="758" width="12.75" style="59" customWidth="1"/>
    <col min="759" max="759" width="7.58203125" style="59" customWidth="1"/>
    <col min="760" max="763" width="12.25" style="59" customWidth="1"/>
    <col min="764" max="764" width="18.25" style="59" customWidth="1"/>
    <col min="765" max="1011" width="3.33203125" style="59"/>
    <col min="1012" max="1013" width="2" style="59" customWidth="1"/>
    <col min="1014" max="1014" width="12.75" style="59" customWidth="1"/>
    <col min="1015" max="1015" width="7.58203125" style="59" customWidth="1"/>
    <col min="1016" max="1019" width="12.25" style="59" customWidth="1"/>
    <col min="1020" max="1020" width="18.25" style="59" customWidth="1"/>
    <col min="1021" max="1267" width="3.33203125" style="59"/>
    <col min="1268" max="1269" width="2" style="59" customWidth="1"/>
    <col min="1270" max="1270" width="12.75" style="59" customWidth="1"/>
    <col min="1271" max="1271" width="7.58203125" style="59" customWidth="1"/>
    <col min="1272" max="1275" width="12.25" style="59" customWidth="1"/>
    <col min="1276" max="1276" width="18.25" style="59" customWidth="1"/>
    <col min="1277" max="1523" width="3.33203125" style="59"/>
    <col min="1524" max="1525" width="2" style="59" customWidth="1"/>
    <col min="1526" max="1526" width="12.75" style="59" customWidth="1"/>
    <col min="1527" max="1527" width="7.58203125" style="59" customWidth="1"/>
    <col min="1528" max="1531" width="12.25" style="59" customWidth="1"/>
    <col min="1532" max="1532" width="18.25" style="59" customWidth="1"/>
    <col min="1533" max="1779" width="3.33203125" style="59"/>
    <col min="1780" max="1781" width="2" style="59" customWidth="1"/>
    <col min="1782" max="1782" width="12.75" style="59" customWidth="1"/>
    <col min="1783" max="1783" width="7.58203125" style="59" customWidth="1"/>
    <col min="1784" max="1787" width="12.25" style="59" customWidth="1"/>
    <col min="1788" max="1788" width="18.25" style="59" customWidth="1"/>
    <col min="1789" max="2035" width="3.33203125" style="59"/>
    <col min="2036" max="2037" width="2" style="59" customWidth="1"/>
    <col min="2038" max="2038" width="12.75" style="59" customWidth="1"/>
    <col min="2039" max="2039" width="7.58203125" style="59" customWidth="1"/>
    <col min="2040" max="2043" width="12.25" style="59" customWidth="1"/>
    <col min="2044" max="2044" width="18.25" style="59" customWidth="1"/>
    <col min="2045" max="2291" width="3.33203125" style="59"/>
    <col min="2292" max="2293" width="2" style="59" customWidth="1"/>
    <col min="2294" max="2294" width="12.75" style="59" customWidth="1"/>
    <col min="2295" max="2295" width="7.58203125" style="59" customWidth="1"/>
    <col min="2296" max="2299" width="12.25" style="59" customWidth="1"/>
    <col min="2300" max="2300" width="18.25" style="59" customWidth="1"/>
    <col min="2301" max="2547" width="3.33203125" style="59"/>
    <col min="2548" max="2549" width="2" style="59" customWidth="1"/>
    <col min="2550" max="2550" width="12.75" style="59" customWidth="1"/>
    <col min="2551" max="2551" width="7.58203125" style="59" customWidth="1"/>
    <col min="2552" max="2555" width="12.25" style="59" customWidth="1"/>
    <col min="2556" max="2556" width="18.25" style="59" customWidth="1"/>
    <col min="2557" max="2803" width="3.33203125" style="59"/>
    <col min="2804" max="2805" width="2" style="59" customWidth="1"/>
    <col min="2806" max="2806" width="12.75" style="59" customWidth="1"/>
    <col min="2807" max="2807" width="7.58203125" style="59" customWidth="1"/>
    <col min="2808" max="2811" width="12.25" style="59" customWidth="1"/>
    <col min="2812" max="2812" width="18.25" style="59" customWidth="1"/>
    <col min="2813" max="3059" width="3.33203125" style="59"/>
    <col min="3060" max="3061" width="2" style="59" customWidth="1"/>
    <col min="3062" max="3062" width="12.75" style="59" customWidth="1"/>
    <col min="3063" max="3063" width="7.58203125" style="59" customWidth="1"/>
    <col min="3064" max="3067" width="12.25" style="59" customWidth="1"/>
    <col min="3068" max="3068" width="18.25" style="59" customWidth="1"/>
    <col min="3069" max="3315" width="3.33203125" style="59"/>
    <col min="3316" max="3317" width="2" style="59" customWidth="1"/>
    <col min="3318" max="3318" width="12.75" style="59" customWidth="1"/>
    <col min="3319" max="3319" width="7.58203125" style="59" customWidth="1"/>
    <col min="3320" max="3323" width="12.25" style="59" customWidth="1"/>
    <col min="3324" max="3324" width="18.25" style="59" customWidth="1"/>
    <col min="3325" max="3571" width="3.33203125" style="59"/>
    <col min="3572" max="3573" width="2" style="59" customWidth="1"/>
    <col min="3574" max="3574" width="12.75" style="59" customWidth="1"/>
    <col min="3575" max="3575" width="7.58203125" style="59" customWidth="1"/>
    <col min="3576" max="3579" width="12.25" style="59" customWidth="1"/>
    <col min="3580" max="3580" width="18.25" style="59" customWidth="1"/>
    <col min="3581" max="3827" width="3.33203125" style="59"/>
    <col min="3828" max="3829" width="2" style="59" customWidth="1"/>
    <col min="3830" max="3830" width="12.75" style="59" customWidth="1"/>
    <col min="3831" max="3831" width="7.58203125" style="59" customWidth="1"/>
    <col min="3832" max="3835" width="12.25" style="59" customWidth="1"/>
    <col min="3836" max="3836" width="18.25" style="59" customWidth="1"/>
    <col min="3837" max="4083" width="3.33203125" style="59"/>
    <col min="4084" max="4085" width="2" style="59" customWidth="1"/>
    <col min="4086" max="4086" width="12.75" style="59" customWidth="1"/>
    <col min="4087" max="4087" width="7.58203125" style="59" customWidth="1"/>
    <col min="4088" max="4091" width="12.25" style="59" customWidth="1"/>
    <col min="4092" max="4092" width="18.25" style="59" customWidth="1"/>
    <col min="4093" max="4339" width="3.33203125" style="59"/>
    <col min="4340" max="4341" width="2" style="59" customWidth="1"/>
    <col min="4342" max="4342" width="12.75" style="59" customWidth="1"/>
    <col min="4343" max="4343" width="7.58203125" style="59" customWidth="1"/>
    <col min="4344" max="4347" width="12.25" style="59" customWidth="1"/>
    <col min="4348" max="4348" width="18.25" style="59" customWidth="1"/>
    <col min="4349" max="4595" width="3.33203125" style="59"/>
    <col min="4596" max="4597" width="2" style="59" customWidth="1"/>
    <col min="4598" max="4598" width="12.75" style="59" customWidth="1"/>
    <col min="4599" max="4599" width="7.58203125" style="59" customWidth="1"/>
    <col min="4600" max="4603" width="12.25" style="59" customWidth="1"/>
    <col min="4604" max="4604" width="18.25" style="59" customWidth="1"/>
    <col min="4605" max="4851" width="3.33203125" style="59"/>
    <col min="4852" max="4853" width="2" style="59" customWidth="1"/>
    <col min="4854" max="4854" width="12.75" style="59" customWidth="1"/>
    <col min="4855" max="4855" width="7.58203125" style="59" customWidth="1"/>
    <col min="4856" max="4859" width="12.25" style="59" customWidth="1"/>
    <col min="4860" max="4860" width="18.25" style="59" customWidth="1"/>
    <col min="4861" max="5107" width="3.33203125" style="59"/>
    <col min="5108" max="5109" width="2" style="59" customWidth="1"/>
    <col min="5110" max="5110" width="12.75" style="59" customWidth="1"/>
    <col min="5111" max="5111" width="7.58203125" style="59" customWidth="1"/>
    <col min="5112" max="5115" width="12.25" style="59" customWidth="1"/>
    <col min="5116" max="5116" width="18.25" style="59" customWidth="1"/>
    <col min="5117" max="5363" width="3.33203125" style="59"/>
    <col min="5364" max="5365" width="2" style="59" customWidth="1"/>
    <col min="5366" max="5366" width="12.75" style="59" customWidth="1"/>
    <col min="5367" max="5367" width="7.58203125" style="59" customWidth="1"/>
    <col min="5368" max="5371" width="12.25" style="59" customWidth="1"/>
    <col min="5372" max="5372" width="18.25" style="59" customWidth="1"/>
    <col min="5373" max="5619" width="3.33203125" style="59"/>
    <col min="5620" max="5621" width="2" style="59" customWidth="1"/>
    <col min="5622" max="5622" width="12.75" style="59" customWidth="1"/>
    <col min="5623" max="5623" width="7.58203125" style="59" customWidth="1"/>
    <col min="5624" max="5627" width="12.25" style="59" customWidth="1"/>
    <col min="5628" max="5628" width="18.25" style="59" customWidth="1"/>
    <col min="5629" max="5875" width="3.33203125" style="59"/>
    <col min="5876" max="5877" width="2" style="59" customWidth="1"/>
    <col min="5878" max="5878" width="12.75" style="59" customWidth="1"/>
    <col min="5879" max="5879" width="7.58203125" style="59" customWidth="1"/>
    <col min="5880" max="5883" width="12.25" style="59" customWidth="1"/>
    <col min="5884" max="5884" width="18.25" style="59" customWidth="1"/>
    <col min="5885" max="6131" width="3.33203125" style="59"/>
    <col min="6132" max="6133" width="2" style="59" customWidth="1"/>
    <col min="6134" max="6134" width="12.75" style="59" customWidth="1"/>
    <col min="6135" max="6135" width="7.58203125" style="59" customWidth="1"/>
    <col min="6136" max="6139" width="12.25" style="59" customWidth="1"/>
    <col min="6140" max="6140" width="18.25" style="59" customWidth="1"/>
    <col min="6141" max="6387" width="3.33203125" style="59"/>
    <col min="6388" max="6389" width="2" style="59" customWidth="1"/>
    <col min="6390" max="6390" width="12.75" style="59" customWidth="1"/>
    <col min="6391" max="6391" width="7.58203125" style="59" customWidth="1"/>
    <col min="6392" max="6395" width="12.25" style="59" customWidth="1"/>
    <col min="6396" max="6396" width="18.25" style="59" customWidth="1"/>
    <col min="6397" max="6643" width="3.33203125" style="59"/>
    <col min="6644" max="6645" width="2" style="59" customWidth="1"/>
    <col min="6646" max="6646" width="12.75" style="59" customWidth="1"/>
    <col min="6647" max="6647" width="7.58203125" style="59" customWidth="1"/>
    <col min="6648" max="6651" width="12.25" style="59" customWidth="1"/>
    <col min="6652" max="6652" width="18.25" style="59" customWidth="1"/>
    <col min="6653" max="6899" width="3.33203125" style="59"/>
    <col min="6900" max="6901" width="2" style="59" customWidth="1"/>
    <col min="6902" max="6902" width="12.75" style="59" customWidth="1"/>
    <col min="6903" max="6903" width="7.58203125" style="59" customWidth="1"/>
    <col min="6904" max="6907" width="12.25" style="59" customWidth="1"/>
    <col min="6908" max="6908" width="18.25" style="59" customWidth="1"/>
    <col min="6909" max="7155" width="3.33203125" style="59"/>
    <col min="7156" max="7157" width="2" style="59" customWidth="1"/>
    <col min="7158" max="7158" width="12.75" style="59" customWidth="1"/>
    <col min="7159" max="7159" width="7.58203125" style="59" customWidth="1"/>
    <col min="7160" max="7163" width="12.25" style="59" customWidth="1"/>
    <col min="7164" max="7164" width="18.25" style="59" customWidth="1"/>
    <col min="7165" max="7411" width="3.33203125" style="59"/>
    <col min="7412" max="7413" width="2" style="59" customWidth="1"/>
    <col min="7414" max="7414" width="12.75" style="59" customWidth="1"/>
    <col min="7415" max="7415" width="7.58203125" style="59" customWidth="1"/>
    <col min="7416" max="7419" width="12.25" style="59" customWidth="1"/>
    <col min="7420" max="7420" width="18.25" style="59" customWidth="1"/>
    <col min="7421" max="7667" width="3.33203125" style="59"/>
    <col min="7668" max="7669" width="2" style="59" customWidth="1"/>
    <col min="7670" max="7670" width="12.75" style="59" customWidth="1"/>
    <col min="7671" max="7671" width="7.58203125" style="59" customWidth="1"/>
    <col min="7672" max="7675" width="12.25" style="59" customWidth="1"/>
    <col min="7676" max="7676" width="18.25" style="59" customWidth="1"/>
    <col min="7677" max="7923" width="3.33203125" style="59"/>
    <col min="7924" max="7925" width="2" style="59" customWidth="1"/>
    <col min="7926" max="7926" width="12.75" style="59" customWidth="1"/>
    <col min="7927" max="7927" width="7.58203125" style="59" customWidth="1"/>
    <col min="7928" max="7931" width="12.25" style="59" customWidth="1"/>
    <col min="7932" max="7932" width="18.25" style="59" customWidth="1"/>
    <col min="7933" max="8179" width="3.33203125" style="59"/>
    <col min="8180" max="8181" width="2" style="59" customWidth="1"/>
    <col min="8182" max="8182" width="12.75" style="59" customWidth="1"/>
    <col min="8183" max="8183" width="7.58203125" style="59" customWidth="1"/>
    <col min="8184" max="8187" width="12.25" style="59" customWidth="1"/>
    <col min="8188" max="8188" width="18.25" style="59" customWidth="1"/>
    <col min="8189" max="8435" width="3.33203125" style="59"/>
    <col min="8436" max="8437" width="2" style="59" customWidth="1"/>
    <col min="8438" max="8438" width="12.75" style="59" customWidth="1"/>
    <col min="8439" max="8439" width="7.58203125" style="59" customWidth="1"/>
    <col min="8440" max="8443" width="12.25" style="59" customWidth="1"/>
    <col min="8444" max="8444" width="18.25" style="59" customWidth="1"/>
    <col min="8445" max="8691" width="3.33203125" style="59"/>
    <col min="8692" max="8693" width="2" style="59" customWidth="1"/>
    <col min="8694" max="8694" width="12.75" style="59" customWidth="1"/>
    <col min="8695" max="8695" width="7.58203125" style="59" customWidth="1"/>
    <col min="8696" max="8699" width="12.25" style="59" customWidth="1"/>
    <col min="8700" max="8700" width="18.25" style="59" customWidth="1"/>
    <col min="8701" max="8947" width="3.33203125" style="59"/>
    <col min="8948" max="8949" width="2" style="59" customWidth="1"/>
    <col min="8950" max="8950" width="12.75" style="59" customWidth="1"/>
    <col min="8951" max="8951" width="7.58203125" style="59" customWidth="1"/>
    <col min="8952" max="8955" width="12.25" style="59" customWidth="1"/>
    <col min="8956" max="8956" width="18.25" style="59" customWidth="1"/>
    <col min="8957" max="9203" width="3.33203125" style="59"/>
    <col min="9204" max="9205" width="2" style="59" customWidth="1"/>
    <col min="9206" max="9206" width="12.75" style="59" customWidth="1"/>
    <col min="9207" max="9207" width="7.58203125" style="59" customWidth="1"/>
    <col min="9208" max="9211" width="12.25" style="59" customWidth="1"/>
    <col min="9212" max="9212" width="18.25" style="59" customWidth="1"/>
    <col min="9213" max="9459" width="3.33203125" style="59"/>
    <col min="9460" max="9461" width="2" style="59" customWidth="1"/>
    <col min="9462" max="9462" width="12.75" style="59" customWidth="1"/>
    <col min="9463" max="9463" width="7.58203125" style="59" customWidth="1"/>
    <col min="9464" max="9467" width="12.25" style="59" customWidth="1"/>
    <col min="9468" max="9468" width="18.25" style="59" customWidth="1"/>
    <col min="9469" max="9715" width="3.33203125" style="59"/>
    <col min="9716" max="9717" width="2" style="59" customWidth="1"/>
    <col min="9718" max="9718" width="12.75" style="59" customWidth="1"/>
    <col min="9719" max="9719" width="7.58203125" style="59" customWidth="1"/>
    <col min="9720" max="9723" width="12.25" style="59" customWidth="1"/>
    <col min="9724" max="9724" width="18.25" style="59" customWidth="1"/>
    <col min="9725" max="9971" width="3.33203125" style="59"/>
    <col min="9972" max="9973" width="2" style="59" customWidth="1"/>
    <col min="9974" max="9974" width="12.75" style="59" customWidth="1"/>
    <col min="9975" max="9975" width="7.58203125" style="59" customWidth="1"/>
    <col min="9976" max="9979" width="12.25" style="59" customWidth="1"/>
    <col min="9980" max="9980" width="18.25" style="59" customWidth="1"/>
    <col min="9981" max="10227" width="3.33203125" style="59"/>
    <col min="10228" max="10229" width="2" style="59" customWidth="1"/>
    <col min="10230" max="10230" width="12.75" style="59" customWidth="1"/>
    <col min="10231" max="10231" width="7.58203125" style="59" customWidth="1"/>
    <col min="10232" max="10235" width="12.25" style="59" customWidth="1"/>
    <col min="10236" max="10236" width="18.25" style="59" customWidth="1"/>
    <col min="10237" max="10483" width="3.33203125" style="59"/>
    <col min="10484" max="10485" width="2" style="59" customWidth="1"/>
    <col min="10486" max="10486" width="12.75" style="59" customWidth="1"/>
    <col min="10487" max="10487" width="7.58203125" style="59" customWidth="1"/>
    <col min="10488" max="10491" width="12.25" style="59" customWidth="1"/>
    <col min="10492" max="10492" width="18.25" style="59" customWidth="1"/>
    <col min="10493" max="10739" width="3.33203125" style="59"/>
    <col min="10740" max="10741" width="2" style="59" customWidth="1"/>
    <col min="10742" max="10742" width="12.75" style="59" customWidth="1"/>
    <col min="10743" max="10743" width="7.58203125" style="59" customWidth="1"/>
    <col min="10744" max="10747" width="12.25" style="59" customWidth="1"/>
    <col min="10748" max="10748" width="18.25" style="59" customWidth="1"/>
    <col min="10749" max="10995" width="3.33203125" style="59"/>
    <col min="10996" max="10997" width="2" style="59" customWidth="1"/>
    <col min="10998" max="10998" width="12.75" style="59" customWidth="1"/>
    <col min="10999" max="10999" width="7.58203125" style="59" customWidth="1"/>
    <col min="11000" max="11003" width="12.25" style="59" customWidth="1"/>
    <col min="11004" max="11004" width="18.25" style="59" customWidth="1"/>
    <col min="11005" max="11251" width="3.33203125" style="59"/>
    <col min="11252" max="11253" width="2" style="59" customWidth="1"/>
    <col min="11254" max="11254" width="12.75" style="59" customWidth="1"/>
    <col min="11255" max="11255" width="7.58203125" style="59" customWidth="1"/>
    <col min="11256" max="11259" width="12.25" style="59" customWidth="1"/>
    <col min="11260" max="11260" width="18.25" style="59" customWidth="1"/>
    <col min="11261" max="11507" width="3.33203125" style="59"/>
    <col min="11508" max="11509" width="2" style="59" customWidth="1"/>
    <col min="11510" max="11510" width="12.75" style="59" customWidth="1"/>
    <col min="11511" max="11511" width="7.58203125" style="59" customWidth="1"/>
    <col min="11512" max="11515" width="12.25" style="59" customWidth="1"/>
    <col min="11516" max="11516" width="18.25" style="59" customWidth="1"/>
    <col min="11517" max="11763" width="3.33203125" style="59"/>
    <col min="11764" max="11765" width="2" style="59" customWidth="1"/>
    <col min="11766" max="11766" width="12.75" style="59" customWidth="1"/>
    <col min="11767" max="11767" width="7.58203125" style="59" customWidth="1"/>
    <col min="11768" max="11771" width="12.25" style="59" customWidth="1"/>
    <col min="11772" max="11772" width="18.25" style="59" customWidth="1"/>
    <col min="11773" max="12019" width="3.33203125" style="59"/>
    <col min="12020" max="12021" width="2" style="59" customWidth="1"/>
    <col min="12022" max="12022" width="12.75" style="59" customWidth="1"/>
    <col min="12023" max="12023" width="7.58203125" style="59" customWidth="1"/>
    <col min="12024" max="12027" width="12.25" style="59" customWidth="1"/>
    <col min="12028" max="12028" width="18.25" style="59" customWidth="1"/>
    <col min="12029" max="12275" width="3.33203125" style="59"/>
    <col min="12276" max="12277" width="2" style="59" customWidth="1"/>
    <col min="12278" max="12278" width="12.75" style="59" customWidth="1"/>
    <col min="12279" max="12279" width="7.58203125" style="59" customWidth="1"/>
    <col min="12280" max="12283" width="12.25" style="59" customWidth="1"/>
    <col min="12284" max="12284" width="18.25" style="59" customWidth="1"/>
    <col min="12285" max="12531" width="3.33203125" style="59"/>
    <col min="12532" max="12533" width="2" style="59" customWidth="1"/>
    <col min="12534" max="12534" width="12.75" style="59" customWidth="1"/>
    <col min="12535" max="12535" width="7.58203125" style="59" customWidth="1"/>
    <col min="12536" max="12539" width="12.25" style="59" customWidth="1"/>
    <col min="12540" max="12540" width="18.25" style="59" customWidth="1"/>
    <col min="12541" max="12787" width="3.33203125" style="59"/>
    <col min="12788" max="12789" width="2" style="59" customWidth="1"/>
    <col min="12790" max="12790" width="12.75" style="59" customWidth="1"/>
    <col min="12791" max="12791" width="7.58203125" style="59" customWidth="1"/>
    <col min="12792" max="12795" width="12.25" style="59" customWidth="1"/>
    <col min="12796" max="12796" width="18.25" style="59" customWidth="1"/>
    <col min="12797" max="13043" width="3.33203125" style="59"/>
    <col min="13044" max="13045" width="2" style="59" customWidth="1"/>
    <col min="13046" max="13046" width="12.75" style="59" customWidth="1"/>
    <col min="13047" max="13047" width="7.58203125" style="59" customWidth="1"/>
    <col min="13048" max="13051" width="12.25" style="59" customWidth="1"/>
    <col min="13052" max="13052" width="18.25" style="59" customWidth="1"/>
    <col min="13053" max="13299" width="3.33203125" style="59"/>
    <col min="13300" max="13301" width="2" style="59" customWidth="1"/>
    <col min="13302" max="13302" width="12.75" style="59" customWidth="1"/>
    <col min="13303" max="13303" width="7.58203125" style="59" customWidth="1"/>
    <col min="13304" max="13307" width="12.25" style="59" customWidth="1"/>
    <col min="13308" max="13308" width="18.25" style="59" customWidth="1"/>
    <col min="13309" max="13555" width="3.33203125" style="59"/>
    <col min="13556" max="13557" width="2" style="59" customWidth="1"/>
    <col min="13558" max="13558" width="12.75" style="59" customWidth="1"/>
    <col min="13559" max="13559" width="7.58203125" style="59" customWidth="1"/>
    <col min="13560" max="13563" width="12.25" style="59" customWidth="1"/>
    <col min="13564" max="13564" width="18.25" style="59" customWidth="1"/>
    <col min="13565" max="13811" width="3.33203125" style="59"/>
    <col min="13812" max="13813" width="2" style="59" customWidth="1"/>
    <col min="13814" max="13814" width="12.75" style="59" customWidth="1"/>
    <col min="13815" max="13815" width="7.58203125" style="59" customWidth="1"/>
    <col min="13816" max="13819" width="12.25" style="59" customWidth="1"/>
    <col min="13820" max="13820" width="18.25" style="59" customWidth="1"/>
    <col min="13821" max="14067" width="3.33203125" style="59"/>
    <col min="14068" max="14069" width="2" style="59" customWidth="1"/>
    <col min="14070" max="14070" width="12.75" style="59" customWidth="1"/>
    <col min="14071" max="14071" width="7.58203125" style="59" customWidth="1"/>
    <col min="14072" max="14075" width="12.25" style="59" customWidth="1"/>
    <col min="14076" max="14076" width="18.25" style="59" customWidth="1"/>
    <col min="14077" max="14323" width="3.33203125" style="59"/>
    <col min="14324" max="14325" width="2" style="59" customWidth="1"/>
    <col min="14326" max="14326" width="12.75" style="59" customWidth="1"/>
    <col min="14327" max="14327" width="7.58203125" style="59" customWidth="1"/>
    <col min="14328" max="14331" width="12.25" style="59" customWidth="1"/>
    <col min="14332" max="14332" width="18.25" style="59" customWidth="1"/>
    <col min="14333" max="14579" width="3.33203125" style="59"/>
    <col min="14580" max="14581" width="2" style="59" customWidth="1"/>
    <col min="14582" max="14582" width="12.75" style="59" customWidth="1"/>
    <col min="14583" max="14583" width="7.58203125" style="59" customWidth="1"/>
    <col min="14584" max="14587" width="12.25" style="59" customWidth="1"/>
    <col min="14588" max="14588" width="18.25" style="59" customWidth="1"/>
    <col min="14589" max="14835" width="3.33203125" style="59"/>
    <col min="14836" max="14837" width="2" style="59" customWidth="1"/>
    <col min="14838" max="14838" width="12.75" style="59" customWidth="1"/>
    <col min="14839" max="14839" width="7.58203125" style="59" customWidth="1"/>
    <col min="14840" max="14843" width="12.25" style="59" customWidth="1"/>
    <col min="14844" max="14844" width="18.25" style="59" customWidth="1"/>
    <col min="14845" max="15091" width="3.33203125" style="59"/>
    <col min="15092" max="15093" width="2" style="59" customWidth="1"/>
    <col min="15094" max="15094" width="12.75" style="59" customWidth="1"/>
    <col min="15095" max="15095" width="7.58203125" style="59" customWidth="1"/>
    <col min="15096" max="15099" width="12.25" style="59" customWidth="1"/>
    <col min="15100" max="15100" width="18.25" style="59" customWidth="1"/>
    <col min="15101" max="15347" width="3.33203125" style="59"/>
    <col min="15348" max="15349" width="2" style="59" customWidth="1"/>
    <col min="15350" max="15350" width="12.75" style="59" customWidth="1"/>
    <col min="15351" max="15351" width="7.58203125" style="59" customWidth="1"/>
    <col min="15352" max="15355" width="12.25" style="59" customWidth="1"/>
    <col min="15356" max="15356" width="18.25" style="59" customWidth="1"/>
    <col min="15357" max="15603" width="3.33203125" style="59"/>
    <col min="15604" max="15605" width="2" style="59" customWidth="1"/>
    <col min="15606" max="15606" width="12.75" style="59" customWidth="1"/>
    <col min="15607" max="15607" width="7.58203125" style="59" customWidth="1"/>
    <col min="15608" max="15611" width="12.25" style="59" customWidth="1"/>
    <col min="15612" max="15612" width="18.25" style="59" customWidth="1"/>
    <col min="15613" max="15859" width="3.33203125" style="59"/>
    <col min="15860" max="15861" width="2" style="59" customWidth="1"/>
    <col min="15862" max="15862" width="12.75" style="59" customWidth="1"/>
    <col min="15863" max="15863" width="7.58203125" style="59" customWidth="1"/>
    <col min="15864" max="15867" width="12.25" style="59" customWidth="1"/>
    <col min="15868" max="15868" width="18.25" style="59" customWidth="1"/>
    <col min="15869" max="16115" width="3.33203125" style="59"/>
    <col min="16116" max="16117" width="2" style="59" customWidth="1"/>
    <col min="16118" max="16118" width="12.75" style="59" customWidth="1"/>
    <col min="16119" max="16119" width="7.58203125" style="59" customWidth="1"/>
    <col min="16120" max="16123" width="12.25" style="59" customWidth="1"/>
    <col min="16124" max="16124" width="18.25" style="59" customWidth="1"/>
    <col min="16125" max="16384" width="3.33203125" style="59"/>
  </cols>
  <sheetData>
    <row r="1" spans="1:25" ht="18.75" hidden="1" customHeight="1" outlineLevel="1" x14ac:dyDescent="0.55000000000000004">
      <c r="A1" s="304" t="s">
        <v>0</v>
      </c>
      <c r="B1" s="304"/>
      <c r="C1" s="304"/>
      <c r="D1" s="304"/>
      <c r="E1" s="304"/>
      <c r="F1" s="304"/>
      <c r="G1" s="304"/>
      <c r="H1" s="304"/>
      <c r="I1" s="304"/>
      <c r="J1" s="304"/>
      <c r="K1" s="304"/>
      <c r="L1" s="304"/>
      <c r="M1" s="304"/>
      <c r="N1" s="304"/>
    </row>
    <row r="2" spans="1:25" ht="23" collapsed="1" x14ac:dyDescent="0.55000000000000004">
      <c r="A2" s="305" t="s">
        <v>1</v>
      </c>
      <c r="B2" s="305"/>
      <c r="C2" s="305"/>
      <c r="D2" s="305"/>
      <c r="E2" s="305"/>
      <c r="F2" s="305"/>
      <c r="G2" s="305"/>
      <c r="H2" s="305"/>
      <c r="I2" s="305"/>
      <c r="J2" s="305"/>
      <c r="K2" s="305"/>
      <c r="L2" s="305"/>
      <c r="M2" s="305"/>
      <c r="N2" s="305"/>
      <c r="O2" s="305"/>
      <c r="P2" s="305"/>
      <c r="Q2" s="305"/>
      <c r="R2" s="305"/>
      <c r="S2" s="305"/>
      <c r="T2" s="305"/>
      <c r="U2" s="305"/>
      <c r="V2" s="305"/>
      <c r="W2" s="305"/>
      <c r="X2" s="305"/>
    </row>
    <row r="3" spans="1:25" ht="19" x14ac:dyDescent="0.55000000000000004">
      <c r="A3" s="13" t="s">
        <v>2</v>
      </c>
      <c r="P3" s="14"/>
    </row>
    <row r="4" spans="1:25" ht="19" x14ac:dyDescent="0.55000000000000004">
      <c r="A4" s="13" t="s">
        <v>3</v>
      </c>
      <c r="I4" s="13"/>
      <c r="P4" s="14"/>
      <c r="S4" s="13"/>
    </row>
    <row r="5" spans="1:25" ht="19" x14ac:dyDescent="0.55000000000000004">
      <c r="A5" s="15"/>
      <c r="B5" s="43" t="s">
        <v>4</v>
      </c>
      <c r="C5" s="65"/>
      <c r="D5" s="65"/>
      <c r="E5" s="66"/>
      <c r="F5" s="67"/>
      <c r="G5" s="65"/>
      <c r="I5" s="43"/>
      <c r="K5" s="13"/>
      <c r="O5" s="66"/>
      <c r="P5" s="67"/>
      <c r="Q5" s="65"/>
      <c r="S5" s="43"/>
      <c r="U5" s="13"/>
    </row>
    <row r="6" spans="1:25" ht="19" x14ac:dyDescent="0.55000000000000004">
      <c r="A6" s="15"/>
      <c r="B6" s="43" t="s">
        <v>5</v>
      </c>
      <c r="C6" s="68"/>
      <c r="D6" s="68"/>
      <c r="F6" s="16"/>
      <c r="G6" s="68"/>
      <c r="I6" s="43"/>
      <c r="K6" s="13"/>
      <c r="P6" s="16"/>
      <c r="Q6" s="68"/>
      <c r="S6" s="43"/>
      <c r="U6" s="13"/>
      <c r="Y6" s="59"/>
    </row>
    <row r="7" spans="1:25" ht="19" x14ac:dyDescent="0.55000000000000004">
      <c r="A7" s="15"/>
      <c r="B7" s="43" t="s">
        <v>6</v>
      </c>
      <c r="C7" s="68"/>
      <c r="D7" s="68"/>
      <c r="F7" s="16"/>
      <c r="G7" s="68"/>
      <c r="I7" s="43"/>
      <c r="K7" s="13"/>
      <c r="P7" s="16"/>
      <c r="Q7" s="68"/>
      <c r="S7" s="43"/>
      <c r="U7" s="13"/>
      <c r="Y7" s="59"/>
    </row>
    <row r="8" spans="1:25" ht="8.25" customHeight="1" thickBot="1" x14ac:dyDescent="0.6">
      <c r="P8" s="14"/>
    </row>
    <row r="9" spans="1:25" ht="22.5" customHeight="1" x14ac:dyDescent="0.55000000000000004">
      <c r="A9" s="217" t="s">
        <v>7</v>
      </c>
      <c r="B9" s="218"/>
      <c r="C9" s="221" t="s">
        <v>8</v>
      </c>
      <c r="D9" s="221" t="s">
        <v>9</v>
      </c>
      <c r="E9" s="306" t="s">
        <v>10</v>
      </c>
      <c r="F9" s="306"/>
      <c r="G9" s="306"/>
      <c r="H9" s="306"/>
      <c r="I9" s="306"/>
      <c r="J9" s="306"/>
      <c r="K9" s="306"/>
      <c r="L9" s="306"/>
      <c r="M9" s="306"/>
      <c r="N9" s="307"/>
      <c r="O9" s="306" t="s">
        <v>10</v>
      </c>
      <c r="P9" s="306"/>
      <c r="Q9" s="306"/>
      <c r="R9" s="306"/>
      <c r="S9" s="306"/>
      <c r="T9" s="306"/>
      <c r="U9" s="306"/>
      <c r="V9" s="306"/>
      <c r="W9" s="306"/>
      <c r="X9" s="307"/>
    </row>
    <row r="10" spans="1:25" ht="22.5" customHeight="1" x14ac:dyDescent="0.55000000000000004">
      <c r="A10" s="219"/>
      <c r="B10" s="220"/>
      <c r="C10" s="222"/>
      <c r="D10" s="222"/>
      <c r="E10" s="227" t="s">
        <v>11</v>
      </c>
      <c r="F10" s="228"/>
      <c r="G10" s="228"/>
      <c r="H10" s="228"/>
      <c r="I10" s="229"/>
      <c r="J10" s="227" t="s">
        <v>12</v>
      </c>
      <c r="K10" s="228"/>
      <c r="L10" s="228"/>
      <c r="M10" s="228"/>
      <c r="N10" s="228"/>
      <c r="O10" s="230" t="s">
        <v>11</v>
      </c>
      <c r="P10" s="228"/>
      <c r="Q10" s="228"/>
      <c r="R10" s="228"/>
      <c r="S10" s="229"/>
      <c r="T10" s="227" t="s">
        <v>12</v>
      </c>
      <c r="U10" s="228"/>
      <c r="V10" s="228"/>
      <c r="W10" s="228"/>
      <c r="X10" s="308"/>
      <c r="Y10" s="59"/>
    </row>
    <row r="11" spans="1:25" ht="22.5" customHeight="1" thickBot="1" x14ac:dyDescent="0.6">
      <c r="A11" s="219"/>
      <c r="B11" s="220"/>
      <c r="C11" s="223"/>
      <c r="D11" s="223"/>
      <c r="E11" s="309" t="s">
        <v>13</v>
      </c>
      <c r="F11" s="310"/>
      <c r="G11" s="310"/>
      <c r="H11" s="310"/>
      <c r="I11" s="310"/>
      <c r="J11" s="310"/>
      <c r="K11" s="310"/>
      <c r="L11" s="310"/>
      <c r="M11" s="310"/>
      <c r="N11" s="311"/>
      <c r="O11" s="309" t="s">
        <v>14</v>
      </c>
      <c r="P11" s="310"/>
      <c r="Q11" s="310"/>
      <c r="R11" s="310"/>
      <c r="S11" s="310"/>
      <c r="T11" s="310"/>
      <c r="U11" s="310"/>
      <c r="V11" s="310"/>
      <c r="W11" s="310"/>
      <c r="X11" s="311"/>
    </row>
    <row r="12" spans="1:25" ht="22.5" customHeight="1" thickBot="1" x14ac:dyDescent="0.6">
      <c r="A12" s="294" t="s">
        <v>15</v>
      </c>
      <c r="B12" s="27" t="s">
        <v>16</v>
      </c>
      <c r="C12" s="69">
        <f>SUM(E12,O12)</f>
        <v>11000</v>
      </c>
      <c r="D12" s="69">
        <f>SUM(J12,T12)</f>
        <v>0</v>
      </c>
      <c r="E12" s="296">
        <v>5500</v>
      </c>
      <c r="F12" s="297"/>
      <c r="G12" s="297"/>
      <c r="H12" s="297"/>
      <c r="I12" s="298"/>
      <c r="J12" s="299">
        <v>0</v>
      </c>
      <c r="K12" s="300"/>
      <c r="L12" s="300"/>
      <c r="M12" s="300"/>
      <c r="N12" s="301"/>
      <c r="O12" s="296">
        <v>5500</v>
      </c>
      <c r="P12" s="297"/>
      <c r="Q12" s="297"/>
      <c r="R12" s="297"/>
      <c r="S12" s="298"/>
      <c r="T12" s="299">
        <v>0</v>
      </c>
      <c r="U12" s="300"/>
      <c r="V12" s="300"/>
      <c r="W12" s="300"/>
      <c r="X12" s="301"/>
      <c r="Y12" s="59"/>
    </row>
    <row r="13" spans="1:25" ht="22.5" customHeight="1" thickTop="1" thickBot="1" x14ac:dyDescent="0.6">
      <c r="A13" s="295"/>
      <c r="B13" s="70" t="s">
        <v>17</v>
      </c>
      <c r="C13" s="71">
        <f>SUM(E13,O13)</f>
        <v>11000</v>
      </c>
      <c r="D13" s="71">
        <f>SUM(J13,T13)</f>
        <v>0</v>
      </c>
      <c r="E13" s="278">
        <f>SUM(E12:I12)</f>
        <v>5500</v>
      </c>
      <c r="F13" s="279"/>
      <c r="G13" s="279"/>
      <c r="H13" s="279"/>
      <c r="I13" s="280"/>
      <c r="J13" s="278">
        <f>SUM(J12:N12)</f>
        <v>0</v>
      </c>
      <c r="K13" s="279"/>
      <c r="L13" s="279"/>
      <c r="M13" s="279"/>
      <c r="N13" s="285"/>
      <c r="O13" s="278">
        <f>SUM(O12:S12)</f>
        <v>5500</v>
      </c>
      <c r="P13" s="279"/>
      <c r="Q13" s="279"/>
      <c r="R13" s="279"/>
      <c r="S13" s="280"/>
      <c r="T13" s="278">
        <f>SUM(T12:X12)</f>
        <v>0</v>
      </c>
      <c r="U13" s="279"/>
      <c r="V13" s="279"/>
      <c r="W13" s="279"/>
      <c r="X13" s="285"/>
      <c r="Y13" s="59"/>
    </row>
    <row r="14" spans="1:25" ht="37.5" customHeight="1" thickTop="1" thickBot="1" x14ac:dyDescent="0.6">
      <c r="A14" s="295"/>
      <c r="B14" s="106" t="s">
        <v>18</v>
      </c>
      <c r="C14" s="72">
        <f>SUM(E14,O14)</f>
        <v>0</v>
      </c>
      <c r="D14" s="72">
        <f>SUM(J14,T14)</f>
        <v>0</v>
      </c>
      <c r="E14" s="288">
        <v>0</v>
      </c>
      <c r="F14" s="289"/>
      <c r="G14" s="289"/>
      <c r="H14" s="289"/>
      <c r="I14" s="290"/>
      <c r="J14" s="291">
        <v>0</v>
      </c>
      <c r="K14" s="292"/>
      <c r="L14" s="292"/>
      <c r="M14" s="292"/>
      <c r="N14" s="293"/>
      <c r="O14" s="288">
        <v>0</v>
      </c>
      <c r="P14" s="289"/>
      <c r="Q14" s="289"/>
      <c r="R14" s="289"/>
      <c r="S14" s="290"/>
      <c r="T14" s="291">
        <v>0</v>
      </c>
      <c r="U14" s="292"/>
      <c r="V14" s="292"/>
      <c r="W14" s="292"/>
      <c r="X14" s="293"/>
      <c r="Y14" s="59"/>
    </row>
    <row r="15" spans="1:25" ht="22.5" customHeight="1" x14ac:dyDescent="0.55000000000000004">
      <c r="A15" s="302" t="s">
        <v>19</v>
      </c>
      <c r="B15" s="312" t="s">
        <v>20</v>
      </c>
      <c r="C15" s="315">
        <f>SUM(G27,Q27)</f>
        <v>6058</v>
      </c>
      <c r="D15" s="315">
        <f>SUM(L27,V27)</f>
        <v>0</v>
      </c>
      <c r="E15" s="262" t="s">
        <v>21</v>
      </c>
      <c r="F15" s="276" t="s">
        <v>22</v>
      </c>
      <c r="G15" s="262" t="s">
        <v>23</v>
      </c>
      <c r="H15" s="281" t="s">
        <v>24</v>
      </c>
      <c r="I15" s="281" t="s">
        <v>25</v>
      </c>
      <c r="J15" s="262" t="s">
        <v>21</v>
      </c>
      <c r="K15" s="276" t="s">
        <v>22</v>
      </c>
      <c r="L15" s="262" t="s">
        <v>23</v>
      </c>
      <c r="M15" s="281" t="s">
        <v>24</v>
      </c>
      <c r="N15" s="283" t="s">
        <v>25</v>
      </c>
      <c r="O15" s="286" t="s">
        <v>21</v>
      </c>
      <c r="P15" s="276" t="s">
        <v>22</v>
      </c>
      <c r="Q15" s="262" t="s">
        <v>23</v>
      </c>
      <c r="R15" s="281" t="s">
        <v>24</v>
      </c>
      <c r="S15" s="281" t="s">
        <v>25</v>
      </c>
      <c r="T15" s="262" t="s">
        <v>21</v>
      </c>
      <c r="U15" s="276" t="s">
        <v>22</v>
      </c>
      <c r="V15" s="262" t="s">
        <v>23</v>
      </c>
      <c r="W15" s="281" t="s">
        <v>24</v>
      </c>
      <c r="X15" s="282" t="s">
        <v>25</v>
      </c>
    </row>
    <row r="16" spans="1:25" ht="22.5" customHeight="1" x14ac:dyDescent="0.55000000000000004">
      <c r="A16" s="303"/>
      <c r="B16" s="313"/>
      <c r="C16" s="215"/>
      <c r="D16" s="215"/>
      <c r="E16" s="263"/>
      <c r="F16" s="277"/>
      <c r="G16" s="206"/>
      <c r="H16" s="206"/>
      <c r="I16" s="206"/>
      <c r="J16" s="263"/>
      <c r="K16" s="277"/>
      <c r="L16" s="206"/>
      <c r="M16" s="206"/>
      <c r="N16" s="284"/>
      <c r="O16" s="287"/>
      <c r="P16" s="277"/>
      <c r="Q16" s="206"/>
      <c r="R16" s="206"/>
      <c r="S16" s="206"/>
      <c r="T16" s="263"/>
      <c r="U16" s="277"/>
      <c r="V16" s="206"/>
      <c r="W16" s="206"/>
      <c r="X16" s="207"/>
    </row>
    <row r="17" spans="1:25" ht="22.5" customHeight="1" x14ac:dyDescent="0.55000000000000004">
      <c r="A17" s="303"/>
      <c r="B17" s="313"/>
      <c r="C17" s="215"/>
      <c r="D17" s="215"/>
      <c r="E17" s="61">
        <v>1</v>
      </c>
      <c r="F17" s="73" t="s">
        <v>26</v>
      </c>
      <c r="G17" s="63">
        <v>908</v>
      </c>
      <c r="H17" s="74">
        <v>0.5</v>
      </c>
      <c r="I17" s="61">
        <f>G17*H17</f>
        <v>454</v>
      </c>
      <c r="J17" s="61">
        <v>1</v>
      </c>
      <c r="K17" s="75"/>
      <c r="L17" s="76"/>
      <c r="M17" s="77"/>
      <c r="N17" s="78">
        <f>L17*M17</f>
        <v>0</v>
      </c>
      <c r="O17" s="79">
        <v>1</v>
      </c>
      <c r="P17" s="73" t="s">
        <v>26</v>
      </c>
      <c r="Q17" s="63">
        <v>908</v>
      </c>
      <c r="R17" s="74">
        <v>0.5</v>
      </c>
      <c r="S17" s="61">
        <f>Q17*R17</f>
        <v>454</v>
      </c>
      <c r="T17" s="61">
        <v>1</v>
      </c>
      <c r="U17" s="75"/>
      <c r="V17" s="76"/>
      <c r="W17" s="77"/>
      <c r="X17" s="62">
        <f>V17*W17</f>
        <v>0</v>
      </c>
    </row>
    <row r="18" spans="1:25" ht="22.5" customHeight="1" x14ac:dyDescent="0.55000000000000004">
      <c r="A18" s="303"/>
      <c r="B18" s="313"/>
      <c r="C18" s="215"/>
      <c r="D18" s="215"/>
      <c r="E18" s="61">
        <v>2</v>
      </c>
      <c r="F18" s="73" t="s">
        <v>26</v>
      </c>
      <c r="G18" s="63">
        <v>839</v>
      </c>
      <c r="H18" s="74">
        <v>0.5</v>
      </c>
      <c r="I18" s="61">
        <f t="shared" ref="I18:I26" si="0">G18*H18</f>
        <v>419.5</v>
      </c>
      <c r="J18" s="61">
        <v>2</v>
      </c>
      <c r="K18" s="75"/>
      <c r="L18" s="76"/>
      <c r="M18" s="77"/>
      <c r="N18" s="78">
        <f t="shared" ref="N18:N26" si="1">L18*M18</f>
        <v>0</v>
      </c>
      <c r="O18" s="79">
        <v>2</v>
      </c>
      <c r="P18" s="73" t="s">
        <v>26</v>
      </c>
      <c r="Q18" s="63">
        <v>839</v>
      </c>
      <c r="R18" s="74">
        <v>0.5</v>
      </c>
      <c r="S18" s="61">
        <f t="shared" ref="S18:S26" si="2">Q18*R18</f>
        <v>419.5</v>
      </c>
      <c r="T18" s="61">
        <v>2</v>
      </c>
      <c r="U18" s="75"/>
      <c r="V18" s="76"/>
      <c r="W18" s="77"/>
      <c r="X18" s="62">
        <f t="shared" ref="X18:X26" si="3">V18*W18</f>
        <v>0</v>
      </c>
    </row>
    <row r="19" spans="1:25" ht="22.5" customHeight="1" x14ac:dyDescent="0.55000000000000004">
      <c r="A19" s="303"/>
      <c r="B19" s="313"/>
      <c r="C19" s="215"/>
      <c r="D19" s="215"/>
      <c r="E19" s="61">
        <v>3</v>
      </c>
      <c r="F19" s="73" t="s">
        <v>27</v>
      </c>
      <c r="G19" s="63">
        <v>587</v>
      </c>
      <c r="H19" s="74">
        <v>1</v>
      </c>
      <c r="I19" s="61">
        <f t="shared" si="0"/>
        <v>587</v>
      </c>
      <c r="J19" s="61">
        <v>3</v>
      </c>
      <c r="K19" s="75"/>
      <c r="L19" s="76"/>
      <c r="M19" s="77"/>
      <c r="N19" s="78">
        <f t="shared" si="1"/>
        <v>0</v>
      </c>
      <c r="O19" s="79">
        <v>3</v>
      </c>
      <c r="P19" s="73" t="s">
        <v>27</v>
      </c>
      <c r="Q19" s="63">
        <v>587</v>
      </c>
      <c r="R19" s="74">
        <v>1</v>
      </c>
      <c r="S19" s="61">
        <f t="shared" si="2"/>
        <v>587</v>
      </c>
      <c r="T19" s="61">
        <v>3</v>
      </c>
      <c r="U19" s="75"/>
      <c r="V19" s="76"/>
      <c r="W19" s="77"/>
      <c r="X19" s="62">
        <f t="shared" si="3"/>
        <v>0</v>
      </c>
    </row>
    <row r="20" spans="1:25" ht="22.5" customHeight="1" x14ac:dyDescent="0.55000000000000004">
      <c r="A20" s="303"/>
      <c r="B20" s="313"/>
      <c r="C20" s="215"/>
      <c r="D20" s="215"/>
      <c r="E20" s="61">
        <v>4</v>
      </c>
      <c r="F20" s="73" t="s">
        <v>27</v>
      </c>
      <c r="G20" s="63">
        <v>530</v>
      </c>
      <c r="H20" s="74">
        <v>0.5</v>
      </c>
      <c r="I20" s="61">
        <f t="shared" si="0"/>
        <v>265</v>
      </c>
      <c r="J20" s="61">
        <v>4</v>
      </c>
      <c r="K20" s="75"/>
      <c r="L20" s="76"/>
      <c r="M20" s="77"/>
      <c r="N20" s="78">
        <f t="shared" si="1"/>
        <v>0</v>
      </c>
      <c r="O20" s="79">
        <v>4</v>
      </c>
      <c r="P20" s="73" t="s">
        <v>27</v>
      </c>
      <c r="Q20" s="63">
        <v>530</v>
      </c>
      <c r="R20" s="74">
        <v>0.5</v>
      </c>
      <c r="S20" s="61">
        <f t="shared" si="2"/>
        <v>265</v>
      </c>
      <c r="T20" s="61">
        <v>4</v>
      </c>
      <c r="U20" s="75"/>
      <c r="V20" s="76"/>
      <c r="W20" s="77"/>
      <c r="X20" s="62">
        <f t="shared" si="3"/>
        <v>0</v>
      </c>
    </row>
    <row r="21" spans="1:25" ht="22.5" customHeight="1" x14ac:dyDescent="0.55000000000000004">
      <c r="A21" s="303"/>
      <c r="B21" s="313"/>
      <c r="C21" s="215"/>
      <c r="D21" s="215"/>
      <c r="E21" s="61">
        <v>5</v>
      </c>
      <c r="F21" s="73" t="s">
        <v>28</v>
      </c>
      <c r="G21" s="63">
        <v>521</v>
      </c>
      <c r="H21" s="74">
        <v>1</v>
      </c>
      <c r="I21" s="61">
        <f t="shared" si="0"/>
        <v>521</v>
      </c>
      <c r="J21" s="61">
        <v>5</v>
      </c>
      <c r="K21" s="75"/>
      <c r="L21" s="76"/>
      <c r="M21" s="77"/>
      <c r="N21" s="78">
        <f t="shared" si="1"/>
        <v>0</v>
      </c>
      <c r="O21" s="79">
        <v>5</v>
      </c>
      <c r="P21" s="73" t="s">
        <v>28</v>
      </c>
      <c r="Q21" s="63">
        <v>521</v>
      </c>
      <c r="R21" s="74">
        <v>1</v>
      </c>
      <c r="S21" s="61">
        <f t="shared" si="2"/>
        <v>521</v>
      </c>
      <c r="T21" s="61">
        <v>5</v>
      </c>
      <c r="U21" s="75"/>
      <c r="V21" s="76"/>
      <c r="W21" s="77"/>
      <c r="X21" s="62">
        <f t="shared" si="3"/>
        <v>0</v>
      </c>
    </row>
    <row r="22" spans="1:25" ht="22.5" customHeight="1" x14ac:dyDescent="0.55000000000000004">
      <c r="A22" s="303"/>
      <c r="B22" s="313"/>
      <c r="C22" s="215"/>
      <c r="D22" s="215"/>
      <c r="E22" s="61">
        <v>6</v>
      </c>
      <c r="F22" s="73" t="s">
        <v>28</v>
      </c>
      <c r="G22" s="63">
        <v>435</v>
      </c>
      <c r="H22" s="74">
        <v>1</v>
      </c>
      <c r="I22" s="61">
        <f t="shared" si="0"/>
        <v>435</v>
      </c>
      <c r="J22" s="61">
        <v>6</v>
      </c>
      <c r="K22" s="75"/>
      <c r="L22" s="76"/>
      <c r="M22" s="77"/>
      <c r="N22" s="78">
        <f t="shared" si="1"/>
        <v>0</v>
      </c>
      <c r="O22" s="79">
        <v>6</v>
      </c>
      <c r="P22" s="73" t="s">
        <v>28</v>
      </c>
      <c r="Q22" s="63">
        <v>435</v>
      </c>
      <c r="R22" s="74">
        <v>1</v>
      </c>
      <c r="S22" s="61">
        <f t="shared" si="2"/>
        <v>435</v>
      </c>
      <c r="T22" s="61">
        <v>6</v>
      </c>
      <c r="U22" s="75"/>
      <c r="V22" s="76"/>
      <c r="W22" s="77"/>
      <c r="X22" s="62">
        <f t="shared" si="3"/>
        <v>0</v>
      </c>
    </row>
    <row r="23" spans="1:25" ht="22.5" customHeight="1" x14ac:dyDescent="0.55000000000000004">
      <c r="A23" s="303"/>
      <c r="B23" s="313"/>
      <c r="C23" s="215"/>
      <c r="D23" s="215"/>
      <c r="E23" s="61">
        <v>7</v>
      </c>
      <c r="F23" s="73" t="s">
        <v>28</v>
      </c>
      <c r="G23" s="63">
        <v>385</v>
      </c>
      <c r="H23" s="74">
        <v>0.5</v>
      </c>
      <c r="I23" s="61">
        <f t="shared" si="0"/>
        <v>192.5</v>
      </c>
      <c r="J23" s="61">
        <v>7</v>
      </c>
      <c r="K23" s="75"/>
      <c r="L23" s="76"/>
      <c r="M23" s="77"/>
      <c r="N23" s="78">
        <f t="shared" si="1"/>
        <v>0</v>
      </c>
      <c r="O23" s="79">
        <v>7</v>
      </c>
      <c r="P23" s="73" t="s">
        <v>28</v>
      </c>
      <c r="Q23" s="63">
        <v>385</v>
      </c>
      <c r="R23" s="74">
        <v>0.5</v>
      </c>
      <c r="S23" s="61">
        <f t="shared" si="2"/>
        <v>192.5</v>
      </c>
      <c r="T23" s="61">
        <v>7</v>
      </c>
      <c r="U23" s="75"/>
      <c r="V23" s="76"/>
      <c r="W23" s="77"/>
      <c r="X23" s="62">
        <f t="shared" si="3"/>
        <v>0</v>
      </c>
    </row>
    <row r="24" spans="1:25" ht="22.5" customHeight="1" x14ac:dyDescent="0.55000000000000004">
      <c r="A24" s="303"/>
      <c r="B24" s="313"/>
      <c r="C24" s="215"/>
      <c r="D24" s="215"/>
      <c r="E24" s="61">
        <v>8</v>
      </c>
      <c r="F24" s="73" t="s">
        <v>28</v>
      </c>
      <c r="G24" s="63">
        <v>310</v>
      </c>
      <c r="H24" s="74">
        <v>0.5</v>
      </c>
      <c r="I24" s="61">
        <f t="shared" si="0"/>
        <v>155</v>
      </c>
      <c r="J24" s="61">
        <v>8</v>
      </c>
      <c r="K24" s="75"/>
      <c r="L24" s="76"/>
      <c r="M24" s="77"/>
      <c r="N24" s="78">
        <f t="shared" si="1"/>
        <v>0</v>
      </c>
      <c r="O24" s="79">
        <v>8</v>
      </c>
      <c r="P24" s="73" t="s">
        <v>28</v>
      </c>
      <c r="Q24" s="63">
        <v>310</v>
      </c>
      <c r="R24" s="74">
        <v>0.5</v>
      </c>
      <c r="S24" s="61">
        <f t="shared" si="2"/>
        <v>155</v>
      </c>
      <c r="T24" s="61">
        <v>8</v>
      </c>
      <c r="U24" s="75"/>
      <c r="V24" s="76"/>
      <c r="W24" s="77"/>
      <c r="X24" s="62">
        <f t="shared" si="3"/>
        <v>0</v>
      </c>
    </row>
    <row r="25" spans="1:25" ht="22.5" customHeight="1" x14ac:dyDescent="0.55000000000000004">
      <c r="A25" s="303"/>
      <c r="B25" s="313"/>
      <c r="C25" s="215"/>
      <c r="D25" s="215"/>
      <c r="E25" s="61">
        <v>9</v>
      </c>
      <c r="F25" s="80"/>
      <c r="G25" s="63"/>
      <c r="H25" s="74"/>
      <c r="I25" s="61">
        <f t="shared" si="0"/>
        <v>0</v>
      </c>
      <c r="J25" s="61">
        <v>9</v>
      </c>
      <c r="K25" s="81"/>
      <c r="L25" s="76"/>
      <c r="M25" s="76"/>
      <c r="N25" s="78">
        <f t="shared" si="1"/>
        <v>0</v>
      </c>
      <c r="O25" s="79">
        <v>9</v>
      </c>
      <c r="P25" s="80"/>
      <c r="Q25" s="63"/>
      <c r="R25" s="74"/>
      <c r="S25" s="61">
        <f t="shared" si="2"/>
        <v>0</v>
      </c>
      <c r="T25" s="61">
        <v>9</v>
      </c>
      <c r="U25" s="81"/>
      <c r="V25" s="76"/>
      <c r="W25" s="76"/>
      <c r="X25" s="62">
        <f t="shared" si="3"/>
        <v>0</v>
      </c>
      <c r="Y25" s="59"/>
    </row>
    <row r="26" spans="1:25" ht="22.5" customHeight="1" x14ac:dyDescent="0.55000000000000004">
      <c r="A26" s="303"/>
      <c r="B26" s="313"/>
      <c r="C26" s="215"/>
      <c r="D26" s="215"/>
      <c r="E26" s="61">
        <v>10</v>
      </c>
      <c r="F26" s="80"/>
      <c r="G26" s="63"/>
      <c r="H26" s="74"/>
      <c r="I26" s="61">
        <f t="shared" si="0"/>
        <v>0</v>
      </c>
      <c r="J26" s="61">
        <v>10</v>
      </c>
      <c r="K26" s="81"/>
      <c r="L26" s="76"/>
      <c r="M26" s="76"/>
      <c r="N26" s="78">
        <f t="shared" si="1"/>
        <v>0</v>
      </c>
      <c r="O26" s="79">
        <v>10</v>
      </c>
      <c r="P26" s="80"/>
      <c r="Q26" s="63"/>
      <c r="R26" s="74"/>
      <c r="S26" s="61">
        <f t="shared" si="2"/>
        <v>0</v>
      </c>
      <c r="T26" s="61">
        <v>10</v>
      </c>
      <c r="U26" s="81"/>
      <c r="V26" s="76"/>
      <c r="W26" s="76"/>
      <c r="X26" s="62">
        <f t="shared" si="3"/>
        <v>0</v>
      </c>
      <c r="Y26" s="59"/>
    </row>
    <row r="27" spans="1:25" ht="22.5" customHeight="1" x14ac:dyDescent="0.55000000000000004">
      <c r="A27" s="303"/>
      <c r="B27" s="314"/>
      <c r="C27" s="316"/>
      <c r="D27" s="316"/>
      <c r="E27" s="270" t="s">
        <v>29</v>
      </c>
      <c r="F27" s="270"/>
      <c r="G27" s="199">
        <f>ROUNDDOWN(SUM(I17:I26),0)</f>
        <v>3029</v>
      </c>
      <c r="H27" s="199"/>
      <c r="I27" s="199"/>
      <c r="J27" s="270" t="s">
        <v>29</v>
      </c>
      <c r="K27" s="270"/>
      <c r="L27" s="199">
        <f>ROUNDDOWN(SUM(N17:N26),0)</f>
        <v>0</v>
      </c>
      <c r="M27" s="199"/>
      <c r="N27" s="200"/>
      <c r="O27" s="270" t="s">
        <v>29</v>
      </c>
      <c r="P27" s="270"/>
      <c r="Q27" s="199">
        <f>ROUNDDOWN(SUM(S17:S26),0)</f>
        <v>3029</v>
      </c>
      <c r="R27" s="199"/>
      <c r="S27" s="199"/>
      <c r="T27" s="270" t="s">
        <v>29</v>
      </c>
      <c r="U27" s="270"/>
      <c r="V27" s="199">
        <f>ROUNDDOWN(SUM(X17:X26),0)</f>
        <v>0</v>
      </c>
      <c r="W27" s="199"/>
      <c r="X27" s="200"/>
    </row>
    <row r="28" spans="1:25" ht="22.5" customHeight="1" x14ac:dyDescent="0.55000000000000004">
      <c r="A28" s="303"/>
      <c r="B28" s="24" t="s">
        <v>30</v>
      </c>
      <c r="C28" s="61">
        <f>SUM(E28,O28)</f>
        <v>7000</v>
      </c>
      <c r="D28" s="61">
        <f>SUM(J28,T28)</f>
        <v>0</v>
      </c>
      <c r="E28" s="271">
        <v>3500</v>
      </c>
      <c r="F28" s="271"/>
      <c r="G28" s="271"/>
      <c r="H28" s="271"/>
      <c r="I28" s="271"/>
      <c r="J28" s="272">
        <v>0</v>
      </c>
      <c r="K28" s="272"/>
      <c r="L28" s="272"/>
      <c r="M28" s="272"/>
      <c r="N28" s="273"/>
      <c r="O28" s="271">
        <v>3500</v>
      </c>
      <c r="P28" s="271"/>
      <c r="Q28" s="271"/>
      <c r="R28" s="271"/>
      <c r="S28" s="271"/>
      <c r="T28" s="272">
        <v>0</v>
      </c>
      <c r="U28" s="272"/>
      <c r="V28" s="272"/>
      <c r="W28" s="272"/>
      <c r="X28" s="273"/>
    </row>
    <row r="29" spans="1:25" ht="22.5" customHeight="1" x14ac:dyDescent="0.55000000000000004">
      <c r="A29" s="303"/>
      <c r="B29" s="24" t="s">
        <v>31</v>
      </c>
      <c r="C29" s="61">
        <f>SUM(E29,O29)</f>
        <v>500</v>
      </c>
      <c r="D29" s="61">
        <f>SUM(J29,T29)</f>
        <v>0</v>
      </c>
      <c r="E29" s="271">
        <v>250</v>
      </c>
      <c r="F29" s="271"/>
      <c r="G29" s="271"/>
      <c r="H29" s="271"/>
      <c r="I29" s="271"/>
      <c r="J29" s="272">
        <v>0</v>
      </c>
      <c r="K29" s="272"/>
      <c r="L29" s="272"/>
      <c r="M29" s="272"/>
      <c r="N29" s="273"/>
      <c r="O29" s="271">
        <v>250</v>
      </c>
      <c r="P29" s="271"/>
      <c r="Q29" s="271"/>
      <c r="R29" s="271"/>
      <c r="S29" s="275"/>
      <c r="T29" s="274">
        <v>0</v>
      </c>
      <c r="U29" s="272"/>
      <c r="V29" s="272"/>
      <c r="W29" s="272"/>
      <c r="X29" s="273"/>
    </row>
    <row r="30" spans="1:25" ht="22.5" customHeight="1" x14ac:dyDescent="0.55000000000000004">
      <c r="A30" s="303"/>
      <c r="B30" s="24" t="s">
        <v>32</v>
      </c>
      <c r="C30" s="61">
        <f>SUM(E30,O30)</f>
        <v>0</v>
      </c>
      <c r="D30" s="61">
        <f>SUM(J30,T30)</f>
        <v>0</v>
      </c>
      <c r="E30" s="264">
        <v>0</v>
      </c>
      <c r="F30" s="265"/>
      <c r="G30" s="265"/>
      <c r="H30" s="265"/>
      <c r="I30" s="265"/>
      <c r="J30" s="266">
        <v>0</v>
      </c>
      <c r="K30" s="267"/>
      <c r="L30" s="267"/>
      <c r="M30" s="267"/>
      <c r="N30" s="268"/>
      <c r="O30" s="264">
        <v>0</v>
      </c>
      <c r="P30" s="265"/>
      <c r="Q30" s="265"/>
      <c r="R30" s="265"/>
      <c r="S30" s="269"/>
      <c r="T30" s="267">
        <v>0</v>
      </c>
      <c r="U30" s="267"/>
      <c r="V30" s="267"/>
      <c r="W30" s="267"/>
      <c r="X30" s="268"/>
    </row>
    <row r="31" spans="1:25" ht="22.5" customHeight="1" x14ac:dyDescent="0.55000000000000004">
      <c r="A31" s="303"/>
      <c r="B31" s="25" t="s">
        <v>33</v>
      </c>
      <c r="C31" s="61">
        <f>SUM(E31,O31)</f>
        <v>0</v>
      </c>
      <c r="D31" s="61">
        <f>SUM(J31,T31)</f>
        <v>0</v>
      </c>
      <c r="E31" s="241">
        <v>0</v>
      </c>
      <c r="F31" s="242"/>
      <c r="G31" s="242"/>
      <c r="H31" s="242"/>
      <c r="I31" s="242"/>
      <c r="J31" s="243">
        <v>0</v>
      </c>
      <c r="K31" s="244"/>
      <c r="L31" s="244"/>
      <c r="M31" s="244"/>
      <c r="N31" s="245"/>
      <c r="O31" s="241">
        <v>0</v>
      </c>
      <c r="P31" s="242"/>
      <c r="Q31" s="242"/>
      <c r="R31" s="242"/>
      <c r="S31" s="246"/>
      <c r="T31" s="244">
        <v>0</v>
      </c>
      <c r="U31" s="244"/>
      <c r="V31" s="244"/>
      <c r="W31" s="244"/>
      <c r="X31" s="245"/>
    </row>
    <row r="32" spans="1:25" ht="22.5" customHeight="1" thickBot="1" x14ac:dyDescent="0.6">
      <c r="A32" s="303"/>
      <c r="B32" s="26" t="s">
        <v>34</v>
      </c>
      <c r="C32" s="18">
        <f>SUM(E32,O32)</f>
        <v>0</v>
      </c>
      <c r="D32" s="18">
        <f>SUM(J32,T32)</f>
        <v>0</v>
      </c>
      <c r="E32" s="247">
        <v>0</v>
      </c>
      <c r="F32" s="248"/>
      <c r="G32" s="248"/>
      <c r="H32" s="248"/>
      <c r="I32" s="248"/>
      <c r="J32" s="249">
        <v>0</v>
      </c>
      <c r="K32" s="250"/>
      <c r="L32" s="250"/>
      <c r="M32" s="250"/>
      <c r="N32" s="251"/>
      <c r="O32" s="247">
        <v>0</v>
      </c>
      <c r="P32" s="248"/>
      <c r="Q32" s="248"/>
      <c r="R32" s="248"/>
      <c r="S32" s="252"/>
      <c r="T32" s="250">
        <v>0</v>
      </c>
      <c r="U32" s="250"/>
      <c r="V32" s="250"/>
      <c r="W32" s="250"/>
      <c r="X32" s="251"/>
    </row>
    <row r="33" spans="1:25" ht="22.5" customHeight="1" thickTop="1" thickBot="1" x14ac:dyDescent="0.6">
      <c r="A33" s="303"/>
      <c r="B33" s="82" t="s">
        <v>35</v>
      </c>
      <c r="C33" s="83">
        <f>SUM(C15:C32)</f>
        <v>13558</v>
      </c>
      <c r="D33" s="83">
        <f>SUM(D15:D32)</f>
        <v>0</v>
      </c>
      <c r="E33" s="259">
        <f>SUM(G27,E28:I32)</f>
        <v>6779</v>
      </c>
      <c r="F33" s="201"/>
      <c r="G33" s="201"/>
      <c r="H33" s="201"/>
      <c r="I33" s="201"/>
      <c r="J33" s="259">
        <f>SUM(L27,J28:N32)</f>
        <v>0</v>
      </c>
      <c r="K33" s="201"/>
      <c r="L33" s="201"/>
      <c r="M33" s="201"/>
      <c r="N33" s="202"/>
      <c r="O33" s="259">
        <f>SUM(Q27,O28:S32)</f>
        <v>6779</v>
      </c>
      <c r="P33" s="201"/>
      <c r="Q33" s="201"/>
      <c r="R33" s="201"/>
      <c r="S33" s="261"/>
      <c r="T33" s="201">
        <f>SUM(V27,T28:X32)</f>
        <v>0</v>
      </c>
      <c r="U33" s="201"/>
      <c r="V33" s="201"/>
      <c r="W33" s="201"/>
      <c r="X33" s="202"/>
    </row>
    <row r="34" spans="1:25" ht="22.5" customHeight="1" thickBot="1" x14ac:dyDescent="0.6">
      <c r="A34" s="232" t="s">
        <v>36</v>
      </c>
      <c r="B34" s="84" t="s">
        <v>37</v>
      </c>
      <c r="C34" s="69">
        <f>C13-C33</f>
        <v>-2558</v>
      </c>
      <c r="D34" s="69">
        <f>D13-D33</f>
        <v>0</v>
      </c>
      <c r="E34" s="235">
        <f>E13-E33</f>
        <v>-1279</v>
      </c>
      <c r="F34" s="236"/>
      <c r="G34" s="236"/>
      <c r="H34" s="236"/>
      <c r="I34" s="236"/>
      <c r="J34" s="235">
        <f>J13-J33</f>
        <v>0</v>
      </c>
      <c r="K34" s="236"/>
      <c r="L34" s="236"/>
      <c r="M34" s="236"/>
      <c r="N34" s="237"/>
      <c r="O34" s="235">
        <f>O13-O33</f>
        <v>-1279</v>
      </c>
      <c r="P34" s="236"/>
      <c r="Q34" s="236"/>
      <c r="R34" s="236"/>
      <c r="S34" s="238"/>
      <c r="T34" s="236">
        <f>T13-T33</f>
        <v>0</v>
      </c>
      <c r="U34" s="236"/>
      <c r="V34" s="236"/>
      <c r="W34" s="236"/>
      <c r="X34" s="237"/>
      <c r="Y34" s="59"/>
    </row>
    <row r="35" spans="1:25" ht="22.5" customHeight="1" thickBot="1" x14ac:dyDescent="0.6">
      <c r="A35" s="233"/>
      <c r="B35" s="85" t="s">
        <v>38</v>
      </c>
      <c r="C35" s="86">
        <f>SUM(E35,O35)</f>
        <v>4000</v>
      </c>
      <c r="D35" s="86">
        <f>SUM(J35,T35)</f>
        <v>0</v>
      </c>
      <c r="E35" s="239">
        <v>3000</v>
      </c>
      <c r="F35" s="240"/>
      <c r="G35" s="240"/>
      <c r="H35" s="240"/>
      <c r="I35" s="240"/>
      <c r="J35" s="253">
        <v>0</v>
      </c>
      <c r="K35" s="254"/>
      <c r="L35" s="254"/>
      <c r="M35" s="254"/>
      <c r="N35" s="255"/>
      <c r="O35" s="256">
        <v>1000</v>
      </c>
      <c r="P35" s="257"/>
      <c r="Q35" s="257"/>
      <c r="R35" s="257"/>
      <c r="S35" s="258"/>
      <c r="T35" s="254">
        <v>0</v>
      </c>
      <c r="U35" s="254"/>
      <c r="V35" s="254"/>
      <c r="W35" s="254"/>
      <c r="X35" s="255"/>
      <c r="Y35" s="59"/>
    </row>
    <row r="36" spans="1:25" ht="22.5" customHeight="1" thickTop="1" thickBot="1" x14ac:dyDescent="0.6">
      <c r="A36" s="234"/>
      <c r="B36" s="87" t="s">
        <v>39</v>
      </c>
      <c r="C36" s="88">
        <f>C34+C35</f>
        <v>1442</v>
      </c>
      <c r="D36" s="88">
        <f>D34+D35</f>
        <v>0</v>
      </c>
      <c r="E36" s="259">
        <f>E34+E35</f>
        <v>1721</v>
      </c>
      <c r="F36" s="201"/>
      <c r="G36" s="201"/>
      <c r="H36" s="201"/>
      <c r="I36" s="260"/>
      <c r="J36" s="259" t="s">
        <v>40</v>
      </c>
      <c r="K36" s="201"/>
      <c r="L36" s="201"/>
      <c r="M36" s="201"/>
      <c r="N36" s="202"/>
      <c r="O36" s="259">
        <f>O34+O35</f>
        <v>-279</v>
      </c>
      <c r="P36" s="201"/>
      <c r="Q36" s="201"/>
      <c r="R36" s="201"/>
      <c r="S36" s="260"/>
      <c r="T36" s="259" t="s">
        <v>40</v>
      </c>
      <c r="U36" s="201"/>
      <c r="V36" s="201"/>
      <c r="W36" s="201"/>
      <c r="X36" s="202"/>
      <c r="Y36" s="59"/>
    </row>
    <row r="37" spans="1:25" ht="22.5" customHeight="1" x14ac:dyDescent="0.55000000000000004">
      <c r="A37" s="89"/>
      <c r="B37" s="90"/>
      <c r="C37" s="91"/>
      <c r="D37" s="91"/>
      <c r="E37" s="92"/>
      <c r="F37" s="92"/>
      <c r="G37" s="92"/>
      <c r="H37" s="92"/>
      <c r="I37" s="92"/>
      <c r="J37" s="92"/>
      <c r="K37" s="92"/>
      <c r="L37" s="92"/>
      <c r="M37" s="92"/>
      <c r="N37" s="92"/>
      <c r="O37" s="92"/>
      <c r="P37" s="92"/>
      <c r="Q37" s="92"/>
      <c r="R37" s="92"/>
      <c r="S37" s="92"/>
      <c r="T37" s="92"/>
      <c r="U37" s="92"/>
      <c r="V37" s="92"/>
      <c r="W37" s="92"/>
      <c r="X37" s="92"/>
      <c r="Y37" s="59"/>
    </row>
    <row r="38" spans="1:25" ht="19" x14ac:dyDescent="0.55000000000000004">
      <c r="A38" s="13" t="s">
        <v>41</v>
      </c>
      <c r="B38" s="13"/>
      <c r="O38" s="13" t="s">
        <v>41</v>
      </c>
      <c r="P38" s="14"/>
    </row>
    <row r="39" spans="1:25" ht="19.5" thickBot="1" x14ac:dyDescent="0.6">
      <c r="A39" s="13" t="s">
        <v>42</v>
      </c>
      <c r="B39" s="13"/>
      <c r="I39" s="13"/>
      <c r="O39" s="13" t="s">
        <v>42</v>
      </c>
      <c r="P39" s="14"/>
      <c r="R39" s="14"/>
      <c r="U39" s="13"/>
    </row>
    <row r="40" spans="1:25" ht="19.5" thickBot="1" x14ac:dyDescent="0.6">
      <c r="A40" s="13"/>
      <c r="B40" s="13"/>
      <c r="C40" s="93" t="s">
        <v>43</v>
      </c>
      <c r="D40" s="19">
        <v>10</v>
      </c>
      <c r="E40" s="16" t="s">
        <v>44</v>
      </c>
      <c r="F40" s="59"/>
      <c r="I40" s="43"/>
      <c r="M40" s="20"/>
      <c r="O40" s="16"/>
      <c r="P40" s="94" t="s">
        <v>45</v>
      </c>
      <c r="Q40" s="19">
        <v>10</v>
      </c>
      <c r="R40" s="16" t="s">
        <v>46</v>
      </c>
      <c r="U40" s="43"/>
      <c r="W40" s="20"/>
    </row>
    <row r="41" spans="1:25" ht="7.5" customHeight="1" thickBot="1" x14ac:dyDescent="0.6">
      <c r="B41" s="13"/>
      <c r="C41" s="21"/>
      <c r="D41" s="21"/>
      <c r="E41" s="14"/>
      <c r="O41" s="14"/>
      <c r="P41" s="14"/>
    </row>
    <row r="42" spans="1:25" ht="22.5" customHeight="1" x14ac:dyDescent="0.55000000000000004">
      <c r="A42" s="217" t="s">
        <v>7</v>
      </c>
      <c r="B42" s="218"/>
      <c r="C42" s="221" t="s">
        <v>8</v>
      </c>
      <c r="D42" s="221" t="s">
        <v>47</v>
      </c>
      <c r="E42" s="224" t="s">
        <v>48</v>
      </c>
      <c r="F42" s="225"/>
      <c r="G42" s="225"/>
      <c r="H42" s="225"/>
      <c r="I42" s="225"/>
      <c r="J42" s="225"/>
      <c r="K42" s="225"/>
      <c r="L42" s="225"/>
      <c r="M42" s="225"/>
      <c r="N42" s="226"/>
      <c r="O42" s="224" t="s">
        <v>48</v>
      </c>
      <c r="P42" s="225"/>
      <c r="Q42" s="225"/>
      <c r="R42" s="225"/>
      <c r="S42" s="225"/>
      <c r="T42" s="225"/>
      <c r="U42" s="225"/>
      <c r="V42" s="225"/>
      <c r="W42" s="225"/>
      <c r="X42" s="226"/>
    </row>
    <row r="43" spans="1:25" ht="22.5" customHeight="1" x14ac:dyDescent="0.55000000000000004">
      <c r="A43" s="219"/>
      <c r="B43" s="220"/>
      <c r="C43" s="222"/>
      <c r="D43" s="222"/>
      <c r="E43" s="227" t="s">
        <v>11</v>
      </c>
      <c r="F43" s="228"/>
      <c r="G43" s="228"/>
      <c r="H43" s="228"/>
      <c r="I43" s="229"/>
      <c r="J43" s="227" t="s">
        <v>12</v>
      </c>
      <c r="K43" s="228"/>
      <c r="L43" s="228"/>
      <c r="M43" s="228"/>
      <c r="N43" s="228"/>
      <c r="O43" s="230" t="s">
        <v>11</v>
      </c>
      <c r="P43" s="228"/>
      <c r="Q43" s="228"/>
      <c r="R43" s="228"/>
      <c r="S43" s="229"/>
      <c r="T43" s="227" t="s">
        <v>12</v>
      </c>
      <c r="U43" s="228"/>
      <c r="V43" s="228"/>
      <c r="W43" s="228"/>
      <c r="X43" s="229"/>
      <c r="Y43" s="59"/>
    </row>
    <row r="44" spans="1:25" ht="22.5" customHeight="1" x14ac:dyDescent="0.55000000000000004">
      <c r="A44" s="219"/>
      <c r="B44" s="220"/>
      <c r="C44" s="223"/>
      <c r="D44" s="223"/>
      <c r="E44" s="231" t="s">
        <v>49</v>
      </c>
      <c r="F44" s="204"/>
      <c r="G44" s="204"/>
      <c r="H44" s="204"/>
      <c r="I44" s="204"/>
      <c r="J44" s="204"/>
      <c r="K44" s="204"/>
      <c r="L44" s="204"/>
      <c r="M44" s="204"/>
      <c r="N44" s="205"/>
      <c r="O44" s="203" t="s">
        <v>50</v>
      </c>
      <c r="P44" s="204"/>
      <c r="Q44" s="204"/>
      <c r="R44" s="204"/>
      <c r="S44" s="204"/>
      <c r="T44" s="204"/>
      <c r="U44" s="204"/>
      <c r="V44" s="204"/>
      <c r="W44" s="204"/>
      <c r="X44" s="205"/>
    </row>
    <row r="45" spans="1:25" ht="55.5" customHeight="1" x14ac:dyDescent="0.55000000000000004">
      <c r="A45" s="219"/>
      <c r="B45" s="220"/>
      <c r="C45" s="223"/>
      <c r="D45" s="223"/>
      <c r="E45" s="22" t="s">
        <v>21</v>
      </c>
      <c r="F45" s="95" t="s">
        <v>51</v>
      </c>
      <c r="G45" s="60" t="s">
        <v>52</v>
      </c>
      <c r="H45" s="206" t="s">
        <v>25</v>
      </c>
      <c r="I45" s="206"/>
      <c r="J45" s="23" t="s">
        <v>21</v>
      </c>
      <c r="K45" s="95" t="s">
        <v>51</v>
      </c>
      <c r="L45" s="60" t="s">
        <v>52</v>
      </c>
      <c r="M45" s="206" t="s">
        <v>25</v>
      </c>
      <c r="N45" s="207"/>
      <c r="O45" s="22" t="s">
        <v>21</v>
      </c>
      <c r="P45" s="95" t="s">
        <v>51</v>
      </c>
      <c r="Q45" s="60" t="s">
        <v>52</v>
      </c>
      <c r="R45" s="206" t="s">
        <v>25</v>
      </c>
      <c r="S45" s="206"/>
      <c r="T45" s="23" t="s">
        <v>21</v>
      </c>
      <c r="U45" s="95" t="s">
        <v>51</v>
      </c>
      <c r="V45" s="60" t="s">
        <v>52</v>
      </c>
      <c r="W45" s="206" t="s">
        <v>25</v>
      </c>
      <c r="X45" s="207"/>
    </row>
    <row r="46" spans="1:25" ht="22.5" customHeight="1" x14ac:dyDescent="0.55000000000000004">
      <c r="A46" s="208" t="s">
        <v>53</v>
      </c>
      <c r="B46" s="209"/>
      <c r="C46" s="214">
        <f>SUM(G48,Q48)</f>
        <v>2412</v>
      </c>
      <c r="D46" s="214">
        <f>SUM(H48,M48)</f>
        <v>0</v>
      </c>
      <c r="E46" s="64">
        <v>1</v>
      </c>
      <c r="F46" s="17" t="s">
        <v>54</v>
      </c>
      <c r="G46" s="63">
        <v>649</v>
      </c>
      <c r="H46" s="199">
        <f>G46</f>
        <v>649</v>
      </c>
      <c r="I46" s="199"/>
      <c r="J46" s="61">
        <v>1</v>
      </c>
      <c r="K46" s="96"/>
      <c r="L46" s="76"/>
      <c r="M46" s="199">
        <f>L46</f>
        <v>0</v>
      </c>
      <c r="N46" s="200"/>
      <c r="O46" s="64">
        <v>1</v>
      </c>
      <c r="P46" s="17" t="s">
        <v>54</v>
      </c>
      <c r="Q46" s="63">
        <v>649</v>
      </c>
      <c r="R46" s="199">
        <f>Q46</f>
        <v>649</v>
      </c>
      <c r="S46" s="199"/>
      <c r="T46" s="61">
        <v>1</v>
      </c>
      <c r="U46" s="96"/>
      <c r="V46" s="76"/>
      <c r="W46" s="199">
        <f>V46</f>
        <v>0</v>
      </c>
      <c r="X46" s="200"/>
    </row>
    <row r="47" spans="1:25" ht="22.5" customHeight="1" x14ac:dyDescent="0.55000000000000004">
      <c r="A47" s="210"/>
      <c r="B47" s="211"/>
      <c r="C47" s="215"/>
      <c r="D47" s="215"/>
      <c r="E47" s="61">
        <v>2</v>
      </c>
      <c r="F47" s="17" t="s">
        <v>55</v>
      </c>
      <c r="G47" s="63">
        <v>557</v>
      </c>
      <c r="H47" s="199">
        <f>G47</f>
        <v>557</v>
      </c>
      <c r="I47" s="199"/>
      <c r="J47" s="61">
        <v>2</v>
      </c>
      <c r="K47" s="96"/>
      <c r="L47" s="76"/>
      <c r="M47" s="199">
        <f>L47</f>
        <v>0</v>
      </c>
      <c r="N47" s="200"/>
      <c r="O47" s="61">
        <v>2</v>
      </c>
      <c r="P47" s="17" t="s">
        <v>55</v>
      </c>
      <c r="Q47" s="63">
        <v>557</v>
      </c>
      <c r="R47" s="199">
        <f>Q47</f>
        <v>557</v>
      </c>
      <c r="S47" s="199"/>
      <c r="T47" s="61">
        <v>2</v>
      </c>
      <c r="U47" s="96"/>
      <c r="V47" s="76"/>
      <c r="W47" s="199">
        <f>V47</f>
        <v>0</v>
      </c>
      <c r="X47" s="200"/>
    </row>
    <row r="48" spans="1:25" ht="22.5" customHeight="1" thickBot="1" x14ac:dyDescent="0.6">
      <c r="A48" s="212"/>
      <c r="B48" s="213"/>
      <c r="C48" s="216"/>
      <c r="D48" s="216"/>
      <c r="E48" s="198" t="s">
        <v>29</v>
      </c>
      <c r="F48" s="198"/>
      <c r="G48" s="192">
        <f>SUM(H46:I47)</f>
        <v>1206</v>
      </c>
      <c r="H48" s="193"/>
      <c r="I48" s="194"/>
      <c r="J48" s="195" t="s">
        <v>29</v>
      </c>
      <c r="K48" s="196"/>
      <c r="L48" s="192">
        <f>SUM(M46:N47)</f>
        <v>0</v>
      </c>
      <c r="M48" s="193"/>
      <c r="N48" s="197"/>
      <c r="O48" s="198" t="s">
        <v>29</v>
      </c>
      <c r="P48" s="198"/>
      <c r="Q48" s="192">
        <f>SUM(R46:S47)</f>
        <v>1206</v>
      </c>
      <c r="R48" s="193"/>
      <c r="S48" s="194"/>
      <c r="T48" s="195" t="s">
        <v>29</v>
      </c>
      <c r="U48" s="196"/>
      <c r="V48" s="192">
        <f>SUM(W46:X47)</f>
        <v>0</v>
      </c>
      <c r="W48" s="193"/>
      <c r="X48" s="197"/>
    </row>
  </sheetData>
  <mergeCells count="129">
    <mergeCell ref="A12:A14"/>
    <mergeCell ref="E12:I12"/>
    <mergeCell ref="J12:N12"/>
    <mergeCell ref="O12:S12"/>
    <mergeCell ref="T12:X12"/>
    <mergeCell ref="T14:X14"/>
    <mergeCell ref="A15:A33"/>
    <mergeCell ref="A1:N1"/>
    <mergeCell ref="A2:X2"/>
    <mergeCell ref="A9:B11"/>
    <mergeCell ref="C9:C11"/>
    <mergeCell ref="D9:D11"/>
    <mergeCell ref="E9:N9"/>
    <mergeCell ref="O9:X9"/>
    <mergeCell ref="E10:I10"/>
    <mergeCell ref="J10:N10"/>
    <mergeCell ref="O10:S10"/>
    <mergeCell ref="T10:X10"/>
    <mergeCell ref="E11:N11"/>
    <mergeCell ref="O11:X11"/>
    <mergeCell ref="B15:B27"/>
    <mergeCell ref="C15:C27"/>
    <mergeCell ref="D15:D27"/>
    <mergeCell ref="E15:E16"/>
    <mergeCell ref="E13:I13"/>
    <mergeCell ref="W15:W16"/>
    <mergeCell ref="X15:X16"/>
    <mergeCell ref="M15:M16"/>
    <mergeCell ref="N15:N16"/>
    <mergeCell ref="J13:N13"/>
    <mergeCell ref="O13:S13"/>
    <mergeCell ref="T13:X13"/>
    <mergeCell ref="O15:O16"/>
    <mergeCell ref="P15:P16"/>
    <mergeCell ref="Q15:Q16"/>
    <mergeCell ref="R15:R16"/>
    <mergeCell ref="E14:I14"/>
    <mergeCell ref="J14:N14"/>
    <mergeCell ref="O14:S14"/>
    <mergeCell ref="S15:S16"/>
    <mergeCell ref="K15:K16"/>
    <mergeCell ref="L15:L16"/>
    <mergeCell ref="T15:T16"/>
    <mergeCell ref="U15:U16"/>
    <mergeCell ref="V15:V16"/>
    <mergeCell ref="G15:G16"/>
    <mergeCell ref="H15:H16"/>
    <mergeCell ref="I15:I16"/>
    <mergeCell ref="J15:J16"/>
    <mergeCell ref="E30:I30"/>
    <mergeCell ref="J30:N30"/>
    <mergeCell ref="O30:S30"/>
    <mergeCell ref="T30:X30"/>
    <mergeCell ref="T27:U27"/>
    <mergeCell ref="V27:X27"/>
    <mergeCell ref="E28:I28"/>
    <mergeCell ref="J28:N28"/>
    <mergeCell ref="O28:S28"/>
    <mergeCell ref="T28:X28"/>
    <mergeCell ref="E27:F27"/>
    <mergeCell ref="G27:I27"/>
    <mergeCell ref="J27:K27"/>
    <mergeCell ref="L27:N27"/>
    <mergeCell ref="O27:P27"/>
    <mergeCell ref="Q27:S27"/>
    <mergeCell ref="T29:X29"/>
    <mergeCell ref="E29:I29"/>
    <mergeCell ref="J29:N29"/>
    <mergeCell ref="O29:S29"/>
    <mergeCell ref="F15:F16"/>
    <mergeCell ref="A34:A36"/>
    <mergeCell ref="E34:I34"/>
    <mergeCell ref="J34:N34"/>
    <mergeCell ref="O34:S34"/>
    <mergeCell ref="T34:X34"/>
    <mergeCell ref="E35:I35"/>
    <mergeCell ref="E31:I31"/>
    <mergeCell ref="J31:N31"/>
    <mergeCell ref="O31:S31"/>
    <mergeCell ref="T31:X31"/>
    <mergeCell ref="E32:I32"/>
    <mergeCell ref="J32:N32"/>
    <mergeCell ref="O32:S32"/>
    <mergeCell ref="T32:X32"/>
    <mergeCell ref="J35:N35"/>
    <mergeCell ref="O35:S35"/>
    <mergeCell ref="T35:X35"/>
    <mergeCell ref="E36:I36"/>
    <mergeCell ref="J36:N36"/>
    <mergeCell ref="O36:S36"/>
    <mergeCell ref="T36:X36"/>
    <mergeCell ref="E33:I33"/>
    <mergeCell ref="J33:N33"/>
    <mergeCell ref="O33:S33"/>
    <mergeCell ref="T33:X33"/>
    <mergeCell ref="O44:X44"/>
    <mergeCell ref="H45:I45"/>
    <mergeCell ref="M45:N45"/>
    <mergeCell ref="R45:S45"/>
    <mergeCell ref="W45:X45"/>
    <mergeCell ref="A46:B48"/>
    <mergeCell ref="C46:C48"/>
    <mergeCell ref="D46:D48"/>
    <mergeCell ref="H46:I46"/>
    <mergeCell ref="M46:N46"/>
    <mergeCell ref="A42:B45"/>
    <mergeCell ref="C42:C45"/>
    <mergeCell ref="D42:D45"/>
    <mergeCell ref="E42:N42"/>
    <mergeCell ref="O42:X42"/>
    <mergeCell ref="E43:I43"/>
    <mergeCell ref="J43:N43"/>
    <mergeCell ref="O43:S43"/>
    <mergeCell ref="T43:X43"/>
    <mergeCell ref="E44:N44"/>
    <mergeCell ref="T48:U48"/>
    <mergeCell ref="V48:X48"/>
    <mergeCell ref="E48:F48"/>
    <mergeCell ref="G48:I48"/>
    <mergeCell ref="J48:K48"/>
    <mergeCell ref="L48:N48"/>
    <mergeCell ref="O48:P48"/>
    <mergeCell ref="Q48:S48"/>
    <mergeCell ref="R46:S46"/>
    <mergeCell ref="W46:X46"/>
    <mergeCell ref="H47:I47"/>
    <mergeCell ref="M47:N47"/>
    <mergeCell ref="R47:S47"/>
    <mergeCell ref="W47:X47"/>
  </mergeCells>
  <phoneticPr fontId="4"/>
  <printOptions horizontalCentered="1" verticalCentered="1"/>
  <pageMargins left="0.19685039370078741" right="0.19685039370078741" top="0.39370078740157483" bottom="0.39370078740157483" header="0.27559055118110237" footer="0.31496062992125984"/>
  <pageSetup paperSize="9" scale="49"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0D3E39-74B6-42B4-ABE4-4C00AF23FDAA}">
  <sheetPr codeName="Sheet2">
    <pageSetUpPr fitToPage="1"/>
  </sheetPr>
  <dimension ref="A1:BE90"/>
  <sheetViews>
    <sheetView view="pageBreakPreview" topLeftCell="A2" zoomScale="60" zoomScaleNormal="55" workbookViewId="0">
      <selection activeCell="A2" sqref="A2:R2"/>
    </sheetView>
  </sheetViews>
  <sheetFormatPr defaultColWidth="9" defaultRowHeight="18" outlineLevelRow="1" x14ac:dyDescent="0.55000000000000004"/>
  <cols>
    <col min="1" max="1" width="27.08203125" style="30" customWidth="1"/>
    <col min="2" max="2" width="23.5" style="30" customWidth="1"/>
    <col min="3" max="3" width="14.5" style="30" bestFit="1" customWidth="1"/>
    <col min="4" max="5" width="6.08203125" style="30" customWidth="1"/>
    <col min="6" max="17" width="12.75" style="30" customWidth="1"/>
    <col min="18" max="18" width="26.08203125" style="30" customWidth="1"/>
    <col min="19" max="19" width="5.08203125" style="30" customWidth="1"/>
    <col min="20" max="20" width="27.58203125" style="32" customWidth="1"/>
    <col min="21" max="23" width="14.83203125" style="32" customWidth="1"/>
    <col min="24" max="31" width="15.08203125" style="32" customWidth="1"/>
    <col min="32" max="32" width="9" style="32" customWidth="1"/>
    <col min="33" max="57" width="15" style="32" customWidth="1"/>
    <col min="58" max="58" width="15" style="30" customWidth="1"/>
    <col min="59" max="16384" width="9" style="30"/>
  </cols>
  <sheetData>
    <row r="1" spans="1:18" ht="16.5" hidden="1" customHeight="1" outlineLevel="1" x14ac:dyDescent="0.55000000000000004">
      <c r="A1" s="353" t="s">
        <v>0</v>
      </c>
      <c r="B1" s="353"/>
      <c r="C1" s="353"/>
      <c r="D1" s="353"/>
      <c r="E1" s="353"/>
      <c r="F1" s="353"/>
      <c r="G1" s="353"/>
      <c r="H1" s="353"/>
      <c r="I1" s="353"/>
      <c r="J1" s="353"/>
      <c r="K1" s="353"/>
      <c r="L1" s="353"/>
      <c r="M1" s="353"/>
      <c r="N1" s="353"/>
      <c r="O1" s="353"/>
      <c r="P1" s="353"/>
      <c r="Q1" s="353"/>
      <c r="R1" s="353"/>
    </row>
    <row r="2" spans="1:18" ht="24" customHeight="1" collapsed="1" x14ac:dyDescent="0.55000000000000004">
      <c r="A2" s="354" t="s">
        <v>56</v>
      </c>
      <c r="B2" s="354"/>
      <c r="C2" s="354"/>
      <c r="D2" s="354"/>
      <c r="E2" s="354"/>
      <c r="F2" s="354"/>
      <c r="G2" s="354"/>
      <c r="H2" s="354"/>
      <c r="I2" s="354"/>
      <c r="J2" s="354"/>
      <c r="K2" s="354"/>
      <c r="L2" s="354"/>
      <c r="M2" s="354"/>
      <c r="N2" s="354"/>
      <c r="O2" s="354"/>
      <c r="P2" s="354"/>
      <c r="Q2" s="354"/>
      <c r="R2" s="354"/>
    </row>
    <row r="3" spans="1:18" ht="30" customHeight="1" x14ac:dyDescent="0.55000000000000004">
      <c r="A3" s="105" t="s">
        <v>57</v>
      </c>
      <c r="B3" s="1"/>
      <c r="C3" s="1"/>
      <c r="D3" s="1"/>
      <c r="E3" s="1"/>
      <c r="F3" s="1"/>
      <c r="G3" s="1"/>
      <c r="H3" s="1"/>
      <c r="I3" s="1"/>
      <c r="J3" s="1"/>
      <c r="K3" s="1"/>
      <c r="L3" s="1"/>
      <c r="M3" s="1"/>
      <c r="N3" s="1"/>
      <c r="O3" s="1"/>
      <c r="P3" s="1"/>
      <c r="Q3" s="1"/>
    </row>
    <row r="4" spans="1:18" ht="30" customHeight="1" thickBot="1" x14ac:dyDescent="0.6">
      <c r="A4" s="2" t="s">
        <v>58</v>
      </c>
      <c r="B4" s="3"/>
      <c r="C4" s="3"/>
      <c r="D4" s="3"/>
      <c r="E4" s="3"/>
      <c r="F4" s="3"/>
      <c r="G4" s="3"/>
      <c r="H4" s="1"/>
      <c r="I4" s="3" t="s">
        <v>59</v>
      </c>
      <c r="J4" s="3"/>
      <c r="K4" s="3"/>
      <c r="L4" s="3"/>
      <c r="N4" s="3"/>
      <c r="O4" s="3"/>
      <c r="Q4" s="1"/>
      <c r="R4" s="1"/>
    </row>
    <row r="5" spans="1:18" ht="30" customHeight="1" thickBot="1" x14ac:dyDescent="0.6">
      <c r="A5" s="2" t="s">
        <v>60</v>
      </c>
      <c r="B5" s="46" t="s">
        <v>61</v>
      </c>
      <c r="C5" s="58">
        <v>750</v>
      </c>
      <c r="D5" s="42" t="s">
        <v>62</v>
      </c>
      <c r="E5" s="3"/>
      <c r="F5" s="3"/>
      <c r="G5" s="3"/>
      <c r="H5" s="1"/>
      <c r="I5" s="3" t="s">
        <v>63</v>
      </c>
      <c r="J5" s="44"/>
      <c r="K5" s="44"/>
      <c r="M5" s="4" t="s">
        <v>64</v>
      </c>
      <c r="N5" s="5">
        <v>0.16</v>
      </c>
      <c r="O5" s="6"/>
      <c r="Q5" s="1"/>
      <c r="R5" s="1"/>
    </row>
    <row r="6" spans="1:18" ht="30" customHeight="1" thickBot="1" x14ac:dyDescent="0.6">
      <c r="A6" s="2"/>
      <c r="B6" s="46" t="s">
        <v>65</v>
      </c>
      <c r="C6" s="58">
        <v>420</v>
      </c>
      <c r="D6" s="42" t="s">
        <v>62</v>
      </c>
      <c r="E6" s="3"/>
      <c r="F6" s="3"/>
      <c r="G6" s="3"/>
      <c r="H6" s="1"/>
      <c r="I6" s="3" t="s">
        <v>66</v>
      </c>
      <c r="J6" s="44"/>
      <c r="K6" s="44"/>
      <c r="M6" s="4" t="s">
        <v>64</v>
      </c>
      <c r="N6" s="7">
        <v>0.1</v>
      </c>
      <c r="O6" s="8"/>
      <c r="Q6" s="1"/>
      <c r="R6" s="1"/>
    </row>
    <row r="7" spans="1:18" ht="30" customHeight="1" thickBot="1" x14ac:dyDescent="0.6">
      <c r="A7" s="2" t="s">
        <v>67</v>
      </c>
      <c r="B7" s="46" t="s">
        <v>61</v>
      </c>
      <c r="C7" s="58">
        <v>600</v>
      </c>
      <c r="D7" s="42" t="s">
        <v>62</v>
      </c>
      <c r="E7" s="3"/>
      <c r="F7" s="3"/>
      <c r="G7" s="3"/>
      <c r="H7" s="1"/>
      <c r="I7" s="3" t="s">
        <v>68</v>
      </c>
      <c r="J7" s="44"/>
      <c r="K7" s="44"/>
      <c r="M7" s="4" t="s">
        <v>64</v>
      </c>
      <c r="N7" s="7">
        <v>0.08</v>
      </c>
      <c r="O7" s="8" t="s">
        <v>69</v>
      </c>
      <c r="Q7" s="1"/>
      <c r="R7" s="1"/>
    </row>
    <row r="8" spans="1:18" ht="30" customHeight="1" thickBot="1" x14ac:dyDescent="0.6">
      <c r="A8" s="2"/>
      <c r="B8" s="46" t="s">
        <v>65</v>
      </c>
      <c r="C8" s="58">
        <v>250</v>
      </c>
      <c r="D8" s="42" t="s">
        <v>62</v>
      </c>
      <c r="E8" s="3"/>
      <c r="F8" s="3"/>
      <c r="G8" s="3"/>
      <c r="H8" s="1"/>
      <c r="I8" s="1"/>
      <c r="J8" s="1"/>
      <c r="K8" s="1"/>
      <c r="L8" s="1"/>
      <c r="N8" s="1"/>
      <c r="O8" s="1"/>
      <c r="Q8" s="1"/>
      <c r="R8" s="1"/>
    </row>
    <row r="9" spans="1:18" ht="30" customHeight="1" thickBot="1" x14ac:dyDescent="0.6">
      <c r="A9" s="2" t="s">
        <v>70</v>
      </c>
      <c r="B9" s="46" t="s">
        <v>61</v>
      </c>
      <c r="C9" s="58">
        <v>800</v>
      </c>
      <c r="D9" s="42" t="s">
        <v>62</v>
      </c>
      <c r="E9" s="3"/>
      <c r="F9" s="3"/>
      <c r="G9" s="3"/>
      <c r="H9" s="3"/>
      <c r="I9" s="3" t="s">
        <v>71</v>
      </c>
      <c r="J9" s="1"/>
      <c r="K9" s="1"/>
      <c r="L9" s="1"/>
      <c r="N9" s="1"/>
      <c r="O9" s="1"/>
      <c r="Q9" s="1"/>
      <c r="R9" s="1"/>
    </row>
    <row r="10" spans="1:18" ht="30" customHeight="1" thickBot="1" x14ac:dyDescent="0.6">
      <c r="A10" s="2"/>
      <c r="B10" s="46" t="s">
        <v>65</v>
      </c>
      <c r="C10" s="58">
        <v>450</v>
      </c>
      <c r="D10" s="42" t="s">
        <v>62</v>
      </c>
      <c r="E10" s="3"/>
      <c r="F10" s="3"/>
      <c r="G10" s="3"/>
      <c r="H10" s="1"/>
      <c r="I10" s="30" t="s">
        <v>72</v>
      </c>
      <c r="J10" s="1"/>
      <c r="K10" s="1"/>
      <c r="L10" s="98">
        <f>Q68</f>
        <v>25956</v>
      </c>
      <c r="M10" s="1" t="s">
        <v>73</v>
      </c>
      <c r="N10" s="1"/>
      <c r="O10" s="1"/>
      <c r="Q10" s="32"/>
      <c r="R10" s="1"/>
    </row>
    <row r="11" spans="1:18" ht="30" customHeight="1" thickBot="1" x14ac:dyDescent="0.6">
      <c r="A11" s="2" t="s">
        <v>74</v>
      </c>
      <c r="B11" s="46" t="s">
        <v>61</v>
      </c>
      <c r="C11" s="58">
        <v>520</v>
      </c>
      <c r="D11" s="42" t="s">
        <v>62</v>
      </c>
      <c r="E11" s="3"/>
      <c r="F11" s="3"/>
      <c r="G11" s="3"/>
      <c r="I11" s="30" t="s">
        <v>75</v>
      </c>
      <c r="J11" s="50"/>
      <c r="K11" s="50"/>
      <c r="L11" s="98">
        <f>収支計画書!C33</f>
        <v>13558</v>
      </c>
      <c r="M11" s="1" t="s">
        <v>73</v>
      </c>
      <c r="O11" s="3"/>
      <c r="Q11" s="32"/>
      <c r="R11" s="3"/>
    </row>
    <row r="12" spans="1:18" ht="30" customHeight="1" thickBot="1" x14ac:dyDescent="0.6">
      <c r="A12" s="3"/>
      <c r="B12" s="46" t="s">
        <v>65</v>
      </c>
      <c r="C12" s="58">
        <v>150</v>
      </c>
      <c r="D12" s="42" t="s">
        <v>62</v>
      </c>
      <c r="E12" s="3"/>
      <c r="F12" s="3"/>
      <c r="G12" s="3"/>
      <c r="I12" s="105" t="s">
        <v>76</v>
      </c>
      <c r="J12" s="50"/>
      <c r="K12" s="50"/>
      <c r="L12" s="98">
        <v>5000</v>
      </c>
      <c r="M12" s="1" t="s">
        <v>73</v>
      </c>
      <c r="N12" s="99"/>
      <c r="Q12" s="32"/>
    </row>
    <row r="13" spans="1:18" ht="30" customHeight="1" thickBot="1" x14ac:dyDescent="0.6">
      <c r="A13" s="3"/>
      <c r="B13" s="52" t="s">
        <v>77</v>
      </c>
      <c r="C13" s="97"/>
      <c r="D13" s="42"/>
      <c r="E13" s="3"/>
      <c r="F13" s="3"/>
      <c r="G13" s="3"/>
      <c r="I13" s="30" t="s">
        <v>78</v>
      </c>
      <c r="K13" s="51"/>
      <c r="L13" s="98">
        <f>MIN(L10:L12)</f>
        <v>5000</v>
      </c>
      <c r="M13" s="1" t="s">
        <v>73</v>
      </c>
      <c r="N13" s="99"/>
      <c r="Q13" s="32"/>
    </row>
    <row r="14" spans="1:18" ht="30" customHeight="1" x14ac:dyDescent="0.55000000000000004">
      <c r="A14" s="3"/>
      <c r="B14" s="52"/>
      <c r="C14" s="97"/>
      <c r="D14" s="42"/>
      <c r="E14" s="3"/>
      <c r="F14" s="3"/>
      <c r="G14" s="3"/>
      <c r="I14" s="52" t="s">
        <v>79</v>
      </c>
      <c r="J14" s="100"/>
      <c r="K14" s="51"/>
      <c r="L14" s="1"/>
      <c r="M14" s="1"/>
      <c r="N14" s="1"/>
      <c r="O14" s="1"/>
      <c r="P14" s="1"/>
      <c r="Q14" s="1"/>
    </row>
    <row r="15" spans="1:18" ht="30" customHeight="1" x14ac:dyDescent="0.55000000000000004">
      <c r="A15" s="3"/>
      <c r="B15" s="46"/>
      <c r="C15" s="97"/>
      <c r="D15" s="42"/>
      <c r="E15" s="3"/>
      <c r="F15" s="3"/>
      <c r="G15" s="3"/>
      <c r="I15" s="52" t="s">
        <v>80</v>
      </c>
      <c r="J15" s="100"/>
      <c r="K15" s="51"/>
      <c r="L15" s="1"/>
      <c r="M15" s="1"/>
      <c r="N15" s="1"/>
      <c r="O15" s="1"/>
      <c r="P15" s="1"/>
      <c r="Q15" s="1"/>
    </row>
    <row r="16" spans="1:18" ht="30" customHeight="1" thickBot="1" x14ac:dyDescent="0.6">
      <c r="A16" s="3"/>
      <c r="B16" s="46"/>
      <c r="C16" s="97"/>
      <c r="D16" s="42"/>
      <c r="E16" s="3"/>
      <c r="F16" s="3"/>
      <c r="G16" s="3"/>
      <c r="I16" s="3" t="s">
        <v>81</v>
      </c>
      <c r="J16" s="52"/>
      <c r="K16" s="51"/>
      <c r="L16" s="1"/>
      <c r="M16" s="1"/>
      <c r="N16" s="1"/>
      <c r="O16" s="1"/>
      <c r="P16" s="1"/>
      <c r="Q16" s="1"/>
    </row>
    <row r="17" spans="1:57" ht="30" customHeight="1" thickBot="1" x14ac:dyDescent="0.6">
      <c r="A17" s="3"/>
      <c r="B17" s="46"/>
      <c r="C17" s="97"/>
      <c r="D17" s="42"/>
      <c r="E17" s="3"/>
      <c r="F17" s="3"/>
      <c r="G17" s="3"/>
      <c r="I17" s="1" t="s">
        <v>82</v>
      </c>
      <c r="J17" s="101">
        <f>SUM(収支計画書!H17:H26)+SUM(収支計画書!R17:R26)</f>
        <v>11</v>
      </c>
      <c r="K17" s="51" t="s">
        <v>83</v>
      </c>
      <c r="L17" s="1"/>
      <c r="M17" s="1"/>
      <c r="N17" s="1"/>
      <c r="O17" s="1"/>
      <c r="P17" s="1"/>
      <c r="Q17" s="1"/>
    </row>
    <row r="18" spans="1:57" ht="30" customHeight="1" x14ac:dyDescent="0.55000000000000004">
      <c r="A18" s="1"/>
      <c r="C18" s="1"/>
      <c r="D18" s="1"/>
      <c r="E18" s="1"/>
      <c r="F18" s="1"/>
      <c r="G18" s="3"/>
      <c r="H18" s="1"/>
      <c r="I18" s="52" t="s">
        <v>84</v>
      </c>
      <c r="J18" s="102"/>
      <c r="K18" s="51"/>
      <c r="L18" s="1"/>
      <c r="M18" s="1"/>
      <c r="N18" s="1"/>
      <c r="O18" s="1"/>
      <c r="P18" s="1"/>
      <c r="Q18" s="1"/>
    </row>
    <row r="19" spans="1:57" ht="30" customHeight="1" thickBot="1" x14ac:dyDescent="0.6">
      <c r="A19" s="3" t="s">
        <v>85</v>
      </c>
      <c r="B19" s="9"/>
      <c r="C19" s="1"/>
      <c r="D19" s="1"/>
      <c r="E19" s="1"/>
      <c r="F19" s="1"/>
      <c r="G19" s="1"/>
      <c r="H19" s="1"/>
      <c r="I19" s="1"/>
      <c r="J19" s="1"/>
      <c r="K19" s="1"/>
      <c r="L19" s="1"/>
      <c r="M19" s="1"/>
      <c r="N19" s="1"/>
      <c r="O19" s="1"/>
      <c r="P19" s="1"/>
      <c r="Q19" s="1"/>
    </row>
    <row r="20" spans="1:57" ht="30" customHeight="1" x14ac:dyDescent="0.55000000000000004">
      <c r="A20" s="53" t="s">
        <v>86</v>
      </c>
      <c r="B20" s="1"/>
      <c r="C20" s="1"/>
      <c r="D20" s="1"/>
      <c r="E20" s="1"/>
      <c r="F20" s="360" t="s">
        <v>87</v>
      </c>
      <c r="G20" s="361"/>
      <c r="H20" s="361"/>
      <c r="I20" s="361"/>
      <c r="J20" s="361"/>
      <c r="K20" s="361"/>
      <c r="L20" s="361"/>
      <c r="M20" s="361"/>
      <c r="N20" s="361"/>
      <c r="O20" s="361"/>
      <c r="P20" s="155" t="s">
        <v>88</v>
      </c>
      <c r="Q20" s="358" t="s">
        <v>89</v>
      </c>
      <c r="T20" s="32" t="s">
        <v>90</v>
      </c>
      <c r="AG20" s="32" t="s">
        <v>90</v>
      </c>
      <c r="AT20" s="32" t="s">
        <v>90</v>
      </c>
    </row>
    <row r="21" spans="1:57" ht="30" customHeight="1" thickBot="1" x14ac:dyDescent="0.6">
      <c r="A21" s="53" t="s">
        <v>91</v>
      </c>
      <c r="B21" s="1"/>
      <c r="C21" s="1"/>
      <c r="D21" s="1"/>
      <c r="E21" s="1"/>
      <c r="F21" s="161" t="s">
        <v>167</v>
      </c>
      <c r="G21" s="160" t="s">
        <v>168</v>
      </c>
      <c r="H21" s="148" t="s">
        <v>92</v>
      </c>
      <c r="I21" s="148" t="s">
        <v>93</v>
      </c>
      <c r="J21" s="148" t="s">
        <v>94</v>
      </c>
      <c r="K21" s="149" t="s">
        <v>95</v>
      </c>
      <c r="L21" s="149" t="s">
        <v>96</v>
      </c>
      <c r="M21" s="149" t="s">
        <v>97</v>
      </c>
      <c r="N21" s="149" t="s">
        <v>98</v>
      </c>
      <c r="O21" s="149" t="s">
        <v>99</v>
      </c>
      <c r="P21" s="149" t="s">
        <v>100</v>
      </c>
      <c r="Q21" s="359"/>
      <c r="T21" s="32" t="s">
        <v>101</v>
      </c>
      <c r="U21" s="158" t="s">
        <v>102</v>
      </c>
      <c r="V21" s="158" t="s">
        <v>103</v>
      </c>
      <c r="W21" s="158" t="s">
        <v>104</v>
      </c>
      <c r="X21" s="158" t="s">
        <v>105</v>
      </c>
      <c r="Y21" s="158" t="s">
        <v>106</v>
      </c>
      <c r="Z21" s="158" t="s">
        <v>107</v>
      </c>
      <c r="AA21" s="158" t="s">
        <v>108</v>
      </c>
      <c r="AB21" s="158" t="s">
        <v>109</v>
      </c>
      <c r="AC21" s="158" t="s">
        <v>110</v>
      </c>
      <c r="AD21" s="158" t="s">
        <v>111</v>
      </c>
      <c r="AE21" s="158" t="s">
        <v>112</v>
      </c>
      <c r="AG21" s="32" t="s">
        <v>113</v>
      </c>
      <c r="AH21" s="158" t="s">
        <v>102</v>
      </c>
      <c r="AI21" s="158" t="s">
        <v>103</v>
      </c>
      <c r="AJ21" s="158" t="s">
        <v>104</v>
      </c>
      <c r="AK21" s="158" t="s">
        <v>105</v>
      </c>
      <c r="AL21" s="158" t="s">
        <v>106</v>
      </c>
      <c r="AM21" s="158" t="s">
        <v>107</v>
      </c>
      <c r="AN21" s="158" t="s">
        <v>108</v>
      </c>
      <c r="AO21" s="158" t="s">
        <v>109</v>
      </c>
      <c r="AP21" s="158" t="s">
        <v>110</v>
      </c>
      <c r="AQ21" s="158" t="s">
        <v>111</v>
      </c>
      <c r="AR21" s="158" t="s">
        <v>112</v>
      </c>
      <c r="AT21" s="32" t="s">
        <v>114</v>
      </c>
      <c r="AU21" s="158" t="s">
        <v>102</v>
      </c>
      <c r="AV21" s="158" t="s">
        <v>103</v>
      </c>
      <c r="AW21" s="158" t="s">
        <v>104</v>
      </c>
      <c r="AX21" s="158" t="s">
        <v>105</v>
      </c>
      <c r="AY21" s="158" t="s">
        <v>106</v>
      </c>
      <c r="AZ21" s="158" t="s">
        <v>107</v>
      </c>
      <c r="BA21" s="158" t="s">
        <v>108</v>
      </c>
      <c r="BB21" s="158" t="s">
        <v>109</v>
      </c>
      <c r="BC21" s="158" t="s">
        <v>110</v>
      </c>
      <c r="BD21" s="158" t="s">
        <v>111</v>
      </c>
      <c r="BE21" s="158" t="s">
        <v>112</v>
      </c>
    </row>
    <row r="22" spans="1:57" ht="30" customHeight="1" x14ac:dyDescent="0.55000000000000004">
      <c r="A22" s="355" t="s">
        <v>115</v>
      </c>
      <c r="B22" s="356"/>
      <c r="C22" s="356"/>
      <c r="D22" s="356"/>
      <c r="E22" s="357"/>
      <c r="F22" s="159"/>
      <c r="G22" s="159"/>
      <c r="H22" s="164">
        <v>100</v>
      </c>
      <c r="I22" s="164">
        <v>100</v>
      </c>
      <c r="J22" s="164">
        <v>100</v>
      </c>
      <c r="K22" s="164">
        <v>100</v>
      </c>
      <c r="L22" s="164">
        <v>100</v>
      </c>
      <c r="M22" s="164">
        <v>100</v>
      </c>
      <c r="N22" s="164">
        <v>100</v>
      </c>
      <c r="O22" s="164">
        <v>100</v>
      </c>
      <c r="P22" s="164">
        <v>100</v>
      </c>
      <c r="Q22" s="10">
        <f>SUM(F22:P22)</f>
        <v>900</v>
      </c>
      <c r="U22" s="32" t="s">
        <v>116</v>
      </c>
      <c r="V22" s="32" t="s">
        <v>116</v>
      </c>
      <c r="W22" s="32" t="s">
        <v>116</v>
      </c>
      <c r="X22" s="32" t="s">
        <v>116</v>
      </c>
      <c r="Y22" s="32" t="s">
        <v>116</v>
      </c>
      <c r="Z22" s="32" t="s">
        <v>116</v>
      </c>
      <c r="AA22" s="32" t="s">
        <v>116</v>
      </c>
      <c r="AB22" s="32" t="s">
        <v>116</v>
      </c>
      <c r="AC22" s="32" t="s">
        <v>116</v>
      </c>
      <c r="AD22" s="32" t="s">
        <v>116</v>
      </c>
      <c r="AE22" s="32" t="s">
        <v>116</v>
      </c>
      <c r="AH22" s="32" t="s">
        <v>116</v>
      </c>
      <c r="AI22" s="32" t="s">
        <v>116</v>
      </c>
      <c r="AJ22" s="32" t="s">
        <v>116</v>
      </c>
      <c r="AK22" s="32" t="s">
        <v>116</v>
      </c>
      <c r="AL22" s="32" t="s">
        <v>116</v>
      </c>
      <c r="AM22" s="32" t="s">
        <v>116</v>
      </c>
      <c r="AN22" s="32" t="s">
        <v>116</v>
      </c>
      <c r="AO22" s="32" t="s">
        <v>116</v>
      </c>
      <c r="AP22" s="32" t="s">
        <v>116</v>
      </c>
      <c r="AQ22" s="32" t="s">
        <v>116</v>
      </c>
      <c r="AR22" s="32" t="s">
        <v>116</v>
      </c>
      <c r="AU22" s="32" t="s">
        <v>117</v>
      </c>
      <c r="AV22" s="32" t="s">
        <v>117</v>
      </c>
      <c r="AW22" s="32" t="s">
        <v>117</v>
      </c>
      <c r="AX22" s="32" t="s">
        <v>117</v>
      </c>
      <c r="AY22" s="32" t="s">
        <v>117</v>
      </c>
      <c r="AZ22" s="32" t="s">
        <v>117</v>
      </c>
      <c r="BA22" s="32" t="s">
        <v>117</v>
      </c>
      <c r="BB22" s="32" t="s">
        <v>117</v>
      </c>
      <c r="BC22" s="32" t="s">
        <v>117</v>
      </c>
      <c r="BD22" s="32" t="s">
        <v>117</v>
      </c>
      <c r="BE22" s="32" t="s">
        <v>117</v>
      </c>
    </row>
    <row r="23" spans="1:57" ht="30" customHeight="1" outlineLevel="1" x14ac:dyDescent="0.55000000000000004">
      <c r="A23" s="348" t="s">
        <v>179</v>
      </c>
      <c r="B23" s="317" t="s">
        <v>118</v>
      </c>
      <c r="C23" s="350" t="s">
        <v>119</v>
      </c>
      <c r="D23" s="351"/>
      <c r="E23" s="352"/>
      <c r="F23" s="159"/>
      <c r="G23" s="159"/>
      <c r="H23" s="165">
        <v>2</v>
      </c>
      <c r="I23" s="165">
        <v>2</v>
      </c>
      <c r="J23" s="165">
        <v>2</v>
      </c>
      <c r="K23" s="165">
        <v>3</v>
      </c>
      <c r="L23" s="165">
        <v>3</v>
      </c>
      <c r="M23" s="165">
        <v>3</v>
      </c>
      <c r="N23" s="165">
        <v>4</v>
      </c>
      <c r="O23" s="165">
        <v>4</v>
      </c>
      <c r="P23" s="165">
        <v>5</v>
      </c>
      <c r="Q23" s="137">
        <f t="shared" ref="Q23:Q53" si="0">SUM(F23:P23)</f>
        <v>28</v>
      </c>
      <c r="T23" s="32" t="s">
        <v>120</v>
      </c>
      <c r="U23" s="33">
        <f>F39</f>
        <v>0</v>
      </c>
      <c r="V23" s="33">
        <f t="shared" ref="V23:AE26" si="1">G39+U23</f>
        <v>0</v>
      </c>
      <c r="W23" s="33">
        <f t="shared" si="1"/>
        <v>8</v>
      </c>
      <c r="X23" s="33">
        <f t="shared" si="1"/>
        <v>16</v>
      </c>
      <c r="Y23" s="33">
        <f t="shared" si="1"/>
        <v>24</v>
      </c>
      <c r="Z23" s="33">
        <f t="shared" si="1"/>
        <v>36</v>
      </c>
      <c r="AA23" s="33">
        <f t="shared" si="1"/>
        <v>48</v>
      </c>
      <c r="AB23" s="33">
        <f t="shared" si="1"/>
        <v>60</v>
      </c>
      <c r="AC23" s="33">
        <f t="shared" si="1"/>
        <v>76</v>
      </c>
      <c r="AD23" s="33">
        <f t="shared" si="1"/>
        <v>92</v>
      </c>
      <c r="AE23" s="33">
        <f t="shared" si="1"/>
        <v>112</v>
      </c>
      <c r="AG23" s="32" t="s">
        <v>121</v>
      </c>
      <c r="AH23" s="33">
        <f>F65</f>
        <v>0</v>
      </c>
      <c r="AI23" s="33">
        <f t="shared" ref="AI23:AR26" si="2">AH23+G65</f>
        <v>0</v>
      </c>
      <c r="AJ23" s="33">
        <f t="shared" si="2"/>
        <v>854</v>
      </c>
      <c r="AK23" s="33">
        <f t="shared" si="2"/>
        <v>1708</v>
      </c>
      <c r="AL23" s="33">
        <f t="shared" si="2"/>
        <v>2562</v>
      </c>
      <c r="AM23" s="33">
        <f t="shared" si="2"/>
        <v>3843</v>
      </c>
      <c r="AN23" s="33">
        <f t="shared" si="2"/>
        <v>5124</v>
      </c>
      <c r="AO23" s="33">
        <f t="shared" si="2"/>
        <v>6405</v>
      </c>
      <c r="AP23" s="33">
        <f t="shared" si="2"/>
        <v>8113</v>
      </c>
      <c r="AQ23" s="33">
        <f t="shared" si="2"/>
        <v>9821</v>
      </c>
      <c r="AR23" s="33">
        <f t="shared" si="2"/>
        <v>11957</v>
      </c>
      <c r="AT23" s="32" t="s">
        <v>121</v>
      </c>
      <c r="AU23" s="33">
        <f>F85</f>
        <v>0</v>
      </c>
      <c r="AV23" s="33">
        <f t="shared" ref="AV23:BE26" si="3">G85+AU23</f>
        <v>0</v>
      </c>
      <c r="AW23" s="33">
        <f t="shared" si="3"/>
        <v>77.636363636363626</v>
      </c>
      <c r="AX23" s="33">
        <f t="shared" si="3"/>
        <v>155.27272727272725</v>
      </c>
      <c r="AY23" s="33">
        <f t="shared" si="3"/>
        <v>232.90909090909088</v>
      </c>
      <c r="AZ23" s="33">
        <f t="shared" si="3"/>
        <v>349.36363636363632</v>
      </c>
      <c r="BA23" s="33">
        <f t="shared" si="3"/>
        <v>465.81818181818176</v>
      </c>
      <c r="BB23" s="33">
        <f t="shared" si="3"/>
        <v>582.27272727272725</v>
      </c>
      <c r="BC23" s="33">
        <f t="shared" si="3"/>
        <v>737.5454545454545</v>
      </c>
      <c r="BD23" s="33">
        <f t="shared" si="3"/>
        <v>892.81818181818176</v>
      </c>
      <c r="BE23" s="33">
        <f t="shared" si="3"/>
        <v>1087</v>
      </c>
    </row>
    <row r="24" spans="1:57" ht="30" customHeight="1" outlineLevel="1" x14ac:dyDescent="0.55000000000000004">
      <c r="A24" s="343"/>
      <c r="B24" s="318"/>
      <c r="C24" s="350" t="s">
        <v>122</v>
      </c>
      <c r="D24" s="351"/>
      <c r="E24" s="352"/>
      <c r="F24" s="159"/>
      <c r="G24" s="159"/>
      <c r="H24" s="165">
        <v>2</v>
      </c>
      <c r="I24" s="165">
        <v>2</v>
      </c>
      <c r="J24" s="165">
        <v>3</v>
      </c>
      <c r="K24" s="165">
        <v>3</v>
      </c>
      <c r="L24" s="165">
        <v>3</v>
      </c>
      <c r="M24" s="165">
        <v>4</v>
      </c>
      <c r="N24" s="165">
        <v>4</v>
      </c>
      <c r="O24" s="165">
        <v>4</v>
      </c>
      <c r="P24" s="165">
        <v>5</v>
      </c>
      <c r="Q24" s="137">
        <f t="shared" si="0"/>
        <v>30</v>
      </c>
      <c r="T24" s="32" t="s">
        <v>123</v>
      </c>
      <c r="U24" s="33">
        <f>F40</f>
        <v>0</v>
      </c>
      <c r="V24" s="33">
        <f t="shared" si="1"/>
        <v>0</v>
      </c>
      <c r="W24" s="33">
        <f t="shared" si="1"/>
        <v>8</v>
      </c>
      <c r="X24" s="33">
        <f t="shared" si="1"/>
        <v>16</v>
      </c>
      <c r="Y24" s="33">
        <f t="shared" si="1"/>
        <v>28</v>
      </c>
      <c r="Z24" s="33">
        <f t="shared" si="1"/>
        <v>40</v>
      </c>
      <c r="AA24" s="33">
        <f t="shared" si="1"/>
        <v>52</v>
      </c>
      <c r="AB24" s="33">
        <f t="shared" si="1"/>
        <v>68</v>
      </c>
      <c r="AC24" s="33">
        <f t="shared" si="1"/>
        <v>84</v>
      </c>
      <c r="AD24" s="33">
        <f t="shared" si="1"/>
        <v>100</v>
      </c>
      <c r="AE24" s="33">
        <f t="shared" si="1"/>
        <v>120</v>
      </c>
      <c r="AG24" s="32" t="s">
        <v>121</v>
      </c>
      <c r="AH24" s="33">
        <f>F66</f>
        <v>0</v>
      </c>
      <c r="AI24" s="33">
        <f t="shared" si="2"/>
        <v>0</v>
      </c>
      <c r="AJ24" s="33">
        <f t="shared" si="2"/>
        <v>534</v>
      </c>
      <c r="AK24" s="33">
        <f t="shared" si="2"/>
        <v>1068</v>
      </c>
      <c r="AL24" s="33">
        <f t="shared" si="2"/>
        <v>1869</v>
      </c>
      <c r="AM24" s="33">
        <f t="shared" si="2"/>
        <v>2670</v>
      </c>
      <c r="AN24" s="33">
        <f t="shared" si="2"/>
        <v>3471</v>
      </c>
      <c r="AO24" s="33">
        <f t="shared" si="2"/>
        <v>4539</v>
      </c>
      <c r="AP24" s="33">
        <f t="shared" si="2"/>
        <v>5607</v>
      </c>
      <c r="AQ24" s="33">
        <f t="shared" si="2"/>
        <v>6675</v>
      </c>
      <c r="AR24" s="33">
        <f t="shared" si="2"/>
        <v>8010</v>
      </c>
      <c r="AT24" s="32" t="s">
        <v>121</v>
      </c>
      <c r="AU24" s="33">
        <f>F86</f>
        <v>0</v>
      </c>
      <c r="AV24" s="33">
        <f t="shared" si="3"/>
        <v>0</v>
      </c>
      <c r="AW24" s="33">
        <f t="shared" si="3"/>
        <v>48.545454545454547</v>
      </c>
      <c r="AX24" s="33">
        <f t="shared" si="3"/>
        <v>97.090909090909093</v>
      </c>
      <c r="AY24" s="33">
        <f t="shared" si="3"/>
        <v>169.90909090909091</v>
      </c>
      <c r="AZ24" s="33">
        <f t="shared" si="3"/>
        <v>242.72727272727272</v>
      </c>
      <c r="BA24" s="33">
        <f t="shared" si="3"/>
        <v>315.5454545454545</v>
      </c>
      <c r="BB24" s="33">
        <f t="shared" si="3"/>
        <v>412.63636363636363</v>
      </c>
      <c r="BC24" s="33">
        <f t="shared" si="3"/>
        <v>509.72727272727275</v>
      </c>
      <c r="BD24" s="33">
        <f t="shared" si="3"/>
        <v>606.81818181818187</v>
      </c>
      <c r="BE24" s="33">
        <f t="shared" si="3"/>
        <v>728.18181818181824</v>
      </c>
    </row>
    <row r="25" spans="1:57" ht="30" customHeight="1" outlineLevel="1" x14ac:dyDescent="0.55000000000000004">
      <c r="A25" s="343"/>
      <c r="B25" s="318"/>
      <c r="C25" s="350" t="s">
        <v>65</v>
      </c>
      <c r="D25" s="351"/>
      <c r="E25" s="352"/>
      <c r="F25" s="159"/>
      <c r="G25" s="159"/>
      <c r="H25" s="165">
        <v>2</v>
      </c>
      <c r="I25" s="165">
        <v>3</v>
      </c>
      <c r="J25" s="165">
        <v>3</v>
      </c>
      <c r="K25" s="165">
        <v>3</v>
      </c>
      <c r="L25" s="165">
        <v>4</v>
      </c>
      <c r="M25" s="165">
        <v>4</v>
      </c>
      <c r="N25" s="165">
        <v>4</v>
      </c>
      <c r="O25" s="165">
        <v>5</v>
      </c>
      <c r="P25" s="165">
        <v>5</v>
      </c>
      <c r="Q25" s="137">
        <f t="shared" si="0"/>
        <v>33</v>
      </c>
      <c r="T25" s="32" t="s">
        <v>124</v>
      </c>
      <c r="U25" s="33">
        <f>F41</f>
        <v>0</v>
      </c>
      <c r="V25" s="33">
        <f t="shared" si="1"/>
        <v>0</v>
      </c>
      <c r="W25" s="33">
        <f t="shared" si="1"/>
        <v>8</v>
      </c>
      <c r="X25" s="33">
        <f t="shared" si="1"/>
        <v>20</v>
      </c>
      <c r="Y25" s="33">
        <f t="shared" si="1"/>
        <v>32</v>
      </c>
      <c r="Z25" s="33">
        <f t="shared" si="1"/>
        <v>44</v>
      </c>
      <c r="AA25" s="33">
        <f t="shared" si="1"/>
        <v>60</v>
      </c>
      <c r="AB25" s="33">
        <f t="shared" si="1"/>
        <v>76</v>
      </c>
      <c r="AC25" s="33">
        <f t="shared" si="1"/>
        <v>92</v>
      </c>
      <c r="AD25" s="33">
        <f t="shared" si="1"/>
        <v>112</v>
      </c>
      <c r="AE25" s="33">
        <f t="shared" si="1"/>
        <v>132</v>
      </c>
      <c r="AG25" s="32" t="s">
        <v>124</v>
      </c>
      <c r="AH25" s="33">
        <f>F67</f>
        <v>0</v>
      </c>
      <c r="AI25" s="33">
        <f t="shared" si="2"/>
        <v>0</v>
      </c>
      <c r="AJ25" s="33">
        <f t="shared" si="2"/>
        <v>363</v>
      </c>
      <c r="AK25" s="33">
        <f t="shared" si="2"/>
        <v>907</v>
      </c>
      <c r="AL25" s="33">
        <f t="shared" si="2"/>
        <v>1451</v>
      </c>
      <c r="AM25" s="33">
        <f t="shared" si="2"/>
        <v>1995</v>
      </c>
      <c r="AN25" s="33">
        <f t="shared" si="2"/>
        <v>2721</v>
      </c>
      <c r="AO25" s="33">
        <f t="shared" si="2"/>
        <v>3447</v>
      </c>
      <c r="AP25" s="33">
        <f t="shared" si="2"/>
        <v>4173</v>
      </c>
      <c r="AQ25" s="33">
        <f t="shared" si="2"/>
        <v>5081</v>
      </c>
      <c r="AR25" s="33">
        <f t="shared" si="2"/>
        <v>5989</v>
      </c>
      <c r="AT25" s="32" t="s">
        <v>124</v>
      </c>
      <c r="AU25" s="33">
        <f>F87</f>
        <v>0</v>
      </c>
      <c r="AV25" s="33">
        <f t="shared" si="3"/>
        <v>0</v>
      </c>
      <c r="AW25" s="33">
        <f t="shared" si="3"/>
        <v>33</v>
      </c>
      <c r="AX25" s="33">
        <f t="shared" si="3"/>
        <v>82.454545454545453</v>
      </c>
      <c r="AY25" s="33">
        <f t="shared" si="3"/>
        <v>131.90909090909091</v>
      </c>
      <c r="AZ25" s="33">
        <f t="shared" si="3"/>
        <v>181.36363636363637</v>
      </c>
      <c r="BA25" s="33">
        <f t="shared" si="3"/>
        <v>247.36363636363637</v>
      </c>
      <c r="BB25" s="33">
        <f t="shared" si="3"/>
        <v>313.36363636363637</v>
      </c>
      <c r="BC25" s="33">
        <f t="shared" si="3"/>
        <v>379.36363636363637</v>
      </c>
      <c r="BD25" s="33">
        <f t="shared" si="3"/>
        <v>461.90909090909093</v>
      </c>
      <c r="BE25" s="33">
        <f t="shared" si="3"/>
        <v>544.4545454545455</v>
      </c>
    </row>
    <row r="26" spans="1:57" ht="30" customHeight="1" outlineLevel="1" x14ac:dyDescent="0.55000000000000004">
      <c r="A26" s="343"/>
      <c r="B26" s="319"/>
      <c r="C26" s="350" t="s">
        <v>125</v>
      </c>
      <c r="D26" s="351"/>
      <c r="E26" s="352"/>
      <c r="F26" s="159"/>
      <c r="G26" s="159"/>
      <c r="H26" s="166">
        <f t="shared" ref="H26:O26" si="4">SUM(H23:H25)</f>
        <v>6</v>
      </c>
      <c r="I26" s="166">
        <f t="shared" si="4"/>
        <v>7</v>
      </c>
      <c r="J26" s="166">
        <f t="shared" si="4"/>
        <v>8</v>
      </c>
      <c r="K26" s="166">
        <f t="shared" si="4"/>
        <v>9</v>
      </c>
      <c r="L26" s="166">
        <f t="shared" si="4"/>
        <v>10</v>
      </c>
      <c r="M26" s="166">
        <f t="shared" si="4"/>
        <v>11</v>
      </c>
      <c r="N26" s="166">
        <f t="shared" si="4"/>
        <v>12</v>
      </c>
      <c r="O26" s="166">
        <f t="shared" si="4"/>
        <v>13</v>
      </c>
      <c r="P26" s="166">
        <f>SUM(P23:P25)</f>
        <v>15</v>
      </c>
      <c r="Q26" s="137">
        <f>SUM(F26:P26)</f>
        <v>91</v>
      </c>
      <c r="T26" s="32" t="s">
        <v>126</v>
      </c>
      <c r="U26" s="33">
        <f>F42</f>
        <v>0</v>
      </c>
      <c r="V26" s="33">
        <f t="shared" si="1"/>
        <v>0</v>
      </c>
      <c r="W26" s="33">
        <f t="shared" si="1"/>
        <v>24</v>
      </c>
      <c r="X26" s="33">
        <f t="shared" si="1"/>
        <v>52</v>
      </c>
      <c r="Y26" s="33">
        <f t="shared" si="1"/>
        <v>84</v>
      </c>
      <c r="Z26" s="33">
        <f t="shared" si="1"/>
        <v>120</v>
      </c>
      <c r="AA26" s="33">
        <f t="shared" si="1"/>
        <v>160</v>
      </c>
      <c r="AB26" s="33">
        <f t="shared" si="1"/>
        <v>204</v>
      </c>
      <c r="AC26" s="33">
        <f t="shared" si="1"/>
        <v>252</v>
      </c>
      <c r="AD26" s="33">
        <f t="shared" si="1"/>
        <v>304</v>
      </c>
      <c r="AE26" s="33">
        <f t="shared" si="1"/>
        <v>364</v>
      </c>
      <c r="AG26" s="32" t="s">
        <v>126</v>
      </c>
      <c r="AH26" s="33">
        <f>F68</f>
        <v>0</v>
      </c>
      <c r="AI26" s="33">
        <f t="shared" si="2"/>
        <v>0</v>
      </c>
      <c r="AJ26" s="33">
        <f t="shared" si="2"/>
        <v>1751</v>
      </c>
      <c r="AK26" s="33">
        <f t="shared" si="2"/>
        <v>3683</v>
      </c>
      <c r="AL26" s="33">
        <f t="shared" si="2"/>
        <v>5882</v>
      </c>
      <c r="AM26" s="33">
        <f t="shared" si="2"/>
        <v>8508</v>
      </c>
      <c r="AN26" s="33">
        <f t="shared" si="2"/>
        <v>11316</v>
      </c>
      <c r="AO26" s="33">
        <f t="shared" si="2"/>
        <v>14391</v>
      </c>
      <c r="AP26" s="33">
        <f t="shared" si="2"/>
        <v>17893</v>
      </c>
      <c r="AQ26" s="33">
        <f t="shared" si="2"/>
        <v>21577</v>
      </c>
      <c r="AR26" s="33">
        <f t="shared" si="2"/>
        <v>25956</v>
      </c>
      <c r="AT26" s="32" t="s">
        <v>126</v>
      </c>
      <c r="AU26" s="33">
        <f>F88</f>
        <v>0</v>
      </c>
      <c r="AV26" s="33">
        <f t="shared" si="3"/>
        <v>0</v>
      </c>
      <c r="AW26" s="33">
        <f t="shared" si="3"/>
        <v>159.18181818181819</v>
      </c>
      <c r="AX26" s="33">
        <f t="shared" si="3"/>
        <v>334.81818181818181</v>
      </c>
      <c r="AY26" s="33">
        <f t="shared" si="3"/>
        <v>534.72727272727275</v>
      </c>
      <c r="AZ26" s="33">
        <f t="shared" si="3"/>
        <v>773.4545454545455</v>
      </c>
      <c r="BA26" s="33">
        <f t="shared" si="3"/>
        <v>1028.7272727272727</v>
      </c>
      <c r="BB26" s="33">
        <f t="shared" si="3"/>
        <v>1308.2727272727273</v>
      </c>
      <c r="BC26" s="33">
        <f t="shared" si="3"/>
        <v>1626.6363636363635</v>
      </c>
      <c r="BD26" s="33">
        <f t="shared" si="3"/>
        <v>1961.5454545454545</v>
      </c>
      <c r="BE26" s="33">
        <f t="shared" si="3"/>
        <v>2359.6363636363635</v>
      </c>
    </row>
    <row r="27" spans="1:57" ht="30" customHeight="1" outlineLevel="1" x14ac:dyDescent="0.55000000000000004">
      <c r="A27" s="343"/>
      <c r="B27" s="317" t="s">
        <v>127</v>
      </c>
      <c r="C27" s="350" t="s">
        <v>119</v>
      </c>
      <c r="D27" s="351"/>
      <c r="E27" s="352"/>
      <c r="F27" s="159"/>
      <c r="G27" s="159"/>
      <c r="H27" s="165">
        <v>2</v>
      </c>
      <c r="I27" s="165">
        <v>2</v>
      </c>
      <c r="J27" s="165">
        <v>2</v>
      </c>
      <c r="K27" s="165">
        <v>3</v>
      </c>
      <c r="L27" s="165">
        <v>3</v>
      </c>
      <c r="M27" s="165">
        <v>3</v>
      </c>
      <c r="N27" s="165">
        <v>4</v>
      </c>
      <c r="O27" s="165">
        <v>4</v>
      </c>
      <c r="P27" s="165">
        <v>5</v>
      </c>
      <c r="Q27" s="137">
        <f t="shared" si="0"/>
        <v>28</v>
      </c>
      <c r="T27" s="32" t="s">
        <v>128</v>
      </c>
      <c r="U27" s="32">
        <v>1</v>
      </c>
      <c r="V27" s="32">
        <v>1</v>
      </c>
      <c r="W27" s="32">
        <v>1</v>
      </c>
      <c r="X27" s="32">
        <v>1</v>
      </c>
      <c r="Y27" s="32">
        <v>1</v>
      </c>
      <c r="Z27" s="32">
        <v>1</v>
      </c>
      <c r="AA27" s="32">
        <v>1</v>
      </c>
      <c r="AB27" s="32">
        <v>1</v>
      </c>
      <c r="AC27" s="32">
        <v>1</v>
      </c>
      <c r="AD27" s="32">
        <v>1</v>
      </c>
      <c r="AE27" s="32">
        <v>1</v>
      </c>
      <c r="AG27" s="32" t="s">
        <v>128</v>
      </c>
      <c r="AH27" s="32">
        <v>1</v>
      </c>
      <c r="AI27" s="32">
        <v>1</v>
      </c>
      <c r="AJ27" s="32">
        <v>1</v>
      </c>
      <c r="AK27" s="32">
        <v>1</v>
      </c>
      <c r="AL27" s="32">
        <v>1</v>
      </c>
      <c r="AM27" s="32">
        <v>1</v>
      </c>
      <c r="AN27" s="32">
        <v>1</v>
      </c>
      <c r="AO27" s="32">
        <v>1</v>
      </c>
      <c r="AP27" s="32">
        <v>1</v>
      </c>
      <c r="AQ27" s="32">
        <v>1</v>
      </c>
      <c r="AR27" s="32">
        <v>1</v>
      </c>
      <c r="AT27" s="32" t="s">
        <v>128</v>
      </c>
      <c r="AU27" s="32">
        <v>1</v>
      </c>
      <c r="AV27" s="32">
        <v>1</v>
      </c>
      <c r="AW27" s="32">
        <v>1</v>
      </c>
      <c r="AX27" s="32">
        <v>1</v>
      </c>
      <c r="AY27" s="32">
        <v>1</v>
      </c>
      <c r="AZ27" s="32">
        <v>1</v>
      </c>
      <c r="BA27" s="32">
        <v>1</v>
      </c>
      <c r="BB27" s="32">
        <v>1</v>
      </c>
      <c r="BC27" s="32">
        <v>1</v>
      </c>
      <c r="BD27" s="32">
        <v>1</v>
      </c>
      <c r="BE27" s="32">
        <v>1</v>
      </c>
    </row>
    <row r="28" spans="1:57" ht="30" customHeight="1" outlineLevel="1" x14ac:dyDescent="0.55000000000000004">
      <c r="A28" s="343"/>
      <c r="B28" s="318"/>
      <c r="C28" s="350" t="s">
        <v>122</v>
      </c>
      <c r="D28" s="351"/>
      <c r="E28" s="352"/>
      <c r="F28" s="159"/>
      <c r="G28" s="159"/>
      <c r="H28" s="165">
        <v>2</v>
      </c>
      <c r="I28" s="165">
        <v>2</v>
      </c>
      <c r="J28" s="165">
        <v>3</v>
      </c>
      <c r="K28" s="165">
        <v>3</v>
      </c>
      <c r="L28" s="165">
        <v>3</v>
      </c>
      <c r="M28" s="165">
        <v>4</v>
      </c>
      <c r="N28" s="165">
        <v>4</v>
      </c>
      <c r="O28" s="165">
        <v>4</v>
      </c>
      <c r="P28" s="165">
        <v>5</v>
      </c>
      <c r="Q28" s="137">
        <f t="shared" si="0"/>
        <v>30</v>
      </c>
      <c r="T28" s="32" t="s">
        <v>129</v>
      </c>
      <c r="AG28" s="32" t="s">
        <v>129</v>
      </c>
      <c r="AT28" s="32" t="s">
        <v>130</v>
      </c>
    </row>
    <row r="29" spans="1:57" ht="30" customHeight="1" outlineLevel="1" x14ac:dyDescent="0.55000000000000004">
      <c r="A29" s="343"/>
      <c r="B29" s="318"/>
      <c r="C29" s="350" t="s">
        <v>65</v>
      </c>
      <c r="D29" s="351"/>
      <c r="E29" s="352"/>
      <c r="F29" s="159"/>
      <c r="G29" s="159"/>
      <c r="H29" s="165">
        <v>2</v>
      </c>
      <c r="I29" s="165">
        <v>3</v>
      </c>
      <c r="J29" s="165">
        <v>3</v>
      </c>
      <c r="K29" s="165">
        <v>3</v>
      </c>
      <c r="L29" s="165">
        <v>4</v>
      </c>
      <c r="M29" s="165">
        <v>4</v>
      </c>
      <c r="N29" s="165">
        <v>4</v>
      </c>
      <c r="O29" s="165">
        <v>5</v>
      </c>
      <c r="P29" s="165">
        <v>5</v>
      </c>
      <c r="Q29" s="137">
        <f t="shared" si="0"/>
        <v>33</v>
      </c>
      <c r="T29" s="32" t="s">
        <v>101</v>
      </c>
      <c r="U29" s="158" t="s">
        <v>102</v>
      </c>
      <c r="V29" s="158" t="s">
        <v>103</v>
      </c>
      <c r="W29" s="158" t="s">
        <v>104</v>
      </c>
      <c r="X29" s="158" t="s">
        <v>105</v>
      </c>
      <c r="Y29" s="158" t="s">
        <v>106</v>
      </c>
      <c r="Z29" s="158" t="s">
        <v>107</v>
      </c>
      <c r="AA29" s="158" t="s">
        <v>108</v>
      </c>
      <c r="AB29" s="158" t="s">
        <v>109</v>
      </c>
      <c r="AC29" s="158" t="s">
        <v>110</v>
      </c>
      <c r="AD29" s="158" t="s">
        <v>111</v>
      </c>
      <c r="AE29" s="158" t="s">
        <v>112</v>
      </c>
      <c r="AG29" s="32" t="s">
        <v>113</v>
      </c>
      <c r="AH29" s="158" t="s">
        <v>102</v>
      </c>
      <c r="AI29" s="158" t="s">
        <v>103</v>
      </c>
      <c r="AJ29" s="158" t="s">
        <v>104</v>
      </c>
      <c r="AK29" s="158" t="s">
        <v>105</v>
      </c>
      <c r="AL29" s="158" t="s">
        <v>106</v>
      </c>
      <c r="AM29" s="158" t="s">
        <v>107</v>
      </c>
      <c r="AN29" s="158" t="s">
        <v>108</v>
      </c>
      <c r="AO29" s="158" t="s">
        <v>109</v>
      </c>
      <c r="AP29" s="158" t="s">
        <v>110</v>
      </c>
      <c r="AQ29" s="158" t="s">
        <v>111</v>
      </c>
      <c r="AR29" s="158" t="s">
        <v>112</v>
      </c>
      <c r="AT29" s="32" t="s">
        <v>114</v>
      </c>
      <c r="AU29" s="158" t="s">
        <v>102</v>
      </c>
      <c r="AV29" s="158" t="s">
        <v>103</v>
      </c>
      <c r="AW29" s="158" t="s">
        <v>104</v>
      </c>
      <c r="AX29" s="158" t="s">
        <v>105</v>
      </c>
      <c r="AY29" s="158" t="s">
        <v>106</v>
      </c>
      <c r="AZ29" s="158" t="s">
        <v>107</v>
      </c>
      <c r="BA29" s="158" t="s">
        <v>108</v>
      </c>
      <c r="BB29" s="158" t="s">
        <v>109</v>
      </c>
      <c r="BC29" s="158" t="s">
        <v>110</v>
      </c>
      <c r="BD29" s="158" t="s">
        <v>111</v>
      </c>
      <c r="BE29" s="158" t="s">
        <v>112</v>
      </c>
    </row>
    <row r="30" spans="1:57" ht="30" customHeight="1" outlineLevel="1" x14ac:dyDescent="0.55000000000000004">
      <c r="A30" s="343"/>
      <c r="B30" s="319"/>
      <c r="C30" s="350" t="s">
        <v>125</v>
      </c>
      <c r="D30" s="351"/>
      <c r="E30" s="352"/>
      <c r="F30" s="159"/>
      <c r="G30" s="159"/>
      <c r="H30" s="166">
        <f t="shared" ref="H30:P30" si="5">SUM(H27:H29)</f>
        <v>6</v>
      </c>
      <c r="I30" s="166">
        <f t="shared" si="5"/>
        <v>7</v>
      </c>
      <c r="J30" s="166">
        <f t="shared" si="5"/>
        <v>8</v>
      </c>
      <c r="K30" s="166">
        <f t="shared" si="5"/>
        <v>9</v>
      </c>
      <c r="L30" s="166">
        <f t="shared" si="5"/>
        <v>10</v>
      </c>
      <c r="M30" s="166">
        <f t="shared" si="5"/>
        <v>11</v>
      </c>
      <c r="N30" s="166">
        <f t="shared" si="5"/>
        <v>12</v>
      </c>
      <c r="O30" s="166">
        <f t="shared" si="5"/>
        <v>13</v>
      </c>
      <c r="P30" s="166">
        <f t="shared" si="5"/>
        <v>15</v>
      </c>
      <c r="Q30" s="137">
        <f t="shared" si="0"/>
        <v>91</v>
      </c>
      <c r="U30" s="32" t="s">
        <v>116</v>
      </c>
      <c r="V30" s="32" t="s">
        <v>116</v>
      </c>
      <c r="W30" s="32" t="s">
        <v>116</v>
      </c>
      <c r="X30" s="32" t="s">
        <v>116</v>
      </c>
      <c r="Y30" s="32" t="s">
        <v>116</v>
      </c>
      <c r="Z30" s="32" t="s">
        <v>116</v>
      </c>
      <c r="AA30" s="32" t="s">
        <v>116</v>
      </c>
      <c r="AB30" s="32" t="s">
        <v>116</v>
      </c>
      <c r="AC30" s="32" t="s">
        <v>116</v>
      </c>
      <c r="AD30" s="32" t="s">
        <v>116</v>
      </c>
      <c r="AE30" s="32" t="s">
        <v>116</v>
      </c>
      <c r="AH30" s="32" t="s">
        <v>116</v>
      </c>
      <c r="AI30" s="32" t="s">
        <v>116</v>
      </c>
      <c r="AJ30" s="32" t="s">
        <v>116</v>
      </c>
      <c r="AK30" s="32" t="s">
        <v>116</v>
      </c>
      <c r="AL30" s="32" t="s">
        <v>116</v>
      </c>
      <c r="AM30" s="32" t="s">
        <v>116</v>
      </c>
      <c r="AN30" s="32" t="s">
        <v>116</v>
      </c>
      <c r="AO30" s="32" t="s">
        <v>116</v>
      </c>
      <c r="AP30" s="32" t="s">
        <v>116</v>
      </c>
      <c r="AQ30" s="32" t="s">
        <v>116</v>
      </c>
      <c r="AR30" s="32" t="s">
        <v>116</v>
      </c>
      <c r="AU30" s="32" t="s">
        <v>117</v>
      </c>
      <c r="AV30" s="32" t="s">
        <v>117</v>
      </c>
      <c r="AW30" s="32" t="s">
        <v>117</v>
      </c>
      <c r="AX30" s="32" t="s">
        <v>117</v>
      </c>
      <c r="AY30" s="32" t="s">
        <v>117</v>
      </c>
      <c r="AZ30" s="32" t="s">
        <v>117</v>
      </c>
      <c r="BA30" s="32" t="s">
        <v>117</v>
      </c>
      <c r="BB30" s="32" t="s">
        <v>117</v>
      </c>
      <c r="BC30" s="32" t="s">
        <v>117</v>
      </c>
      <c r="BD30" s="32" t="s">
        <v>117</v>
      </c>
      <c r="BE30" s="32" t="s">
        <v>117</v>
      </c>
    </row>
    <row r="31" spans="1:57" ht="30" customHeight="1" outlineLevel="1" x14ac:dyDescent="0.55000000000000004">
      <c r="A31" s="343"/>
      <c r="B31" s="317" t="s">
        <v>131</v>
      </c>
      <c r="C31" s="350" t="s">
        <v>119</v>
      </c>
      <c r="D31" s="351"/>
      <c r="E31" s="352"/>
      <c r="F31" s="159"/>
      <c r="G31" s="159"/>
      <c r="H31" s="165">
        <v>2</v>
      </c>
      <c r="I31" s="165">
        <v>2</v>
      </c>
      <c r="J31" s="165">
        <v>2</v>
      </c>
      <c r="K31" s="165">
        <v>3</v>
      </c>
      <c r="L31" s="165">
        <v>3</v>
      </c>
      <c r="M31" s="165">
        <v>3</v>
      </c>
      <c r="N31" s="165">
        <v>4</v>
      </c>
      <c r="O31" s="165">
        <v>4</v>
      </c>
      <c r="P31" s="165">
        <v>5</v>
      </c>
      <c r="Q31" s="137">
        <f t="shared" si="0"/>
        <v>28</v>
      </c>
      <c r="T31" s="32" t="s">
        <v>120</v>
      </c>
      <c r="U31" s="33">
        <f>F23</f>
        <v>0</v>
      </c>
      <c r="V31" s="33">
        <f t="shared" ref="V31:AE34" si="6">G23+U31</f>
        <v>0</v>
      </c>
      <c r="W31" s="33">
        <f t="shared" si="6"/>
        <v>2</v>
      </c>
      <c r="X31" s="33">
        <f t="shared" si="6"/>
        <v>4</v>
      </c>
      <c r="Y31" s="33">
        <f t="shared" si="6"/>
        <v>6</v>
      </c>
      <c r="Z31" s="33">
        <f t="shared" si="6"/>
        <v>9</v>
      </c>
      <c r="AA31" s="33">
        <f t="shared" si="6"/>
        <v>12</v>
      </c>
      <c r="AB31" s="33">
        <f t="shared" si="6"/>
        <v>15</v>
      </c>
      <c r="AC31" s="33">
        <f t="shared" si="6"/>
        <v>19</v>
      </c>
      <c r="AD31" s="33">
        <f t="shared" si="6"/>
        <v>23</v>
      </c>
      <c r="AE31" s="33">
        <f t="shared" si="6"/>
        <v>28</v>
      </c>
      <c r="AG31" s="32" t="s">
        <v>121</v>
      </c>
      <c r="AH31" s="33">
        <f>F49</f>
        <v>0</v>
      </c>
      <c r="AI31" s="33">
        <f t="shared" ref="AI31:AR34" si="7">AH31+G49</f>
        <v>0</v>
      </c>
      <c r="AJ31" s="33">
        <f t="shared" si="7"/>
        <v>240</v>
      </c>
      <c r="AK31" s="33">
        <f t="shared" si="7"/>
        <v>480</v>
      </c>
      <c r="AL31" s="33">
        <f t="shared" si="7"/>
        <v>720</v>
      </c>
      <c r="AM31" s="33">
        <f t="shared" si="7"/>
        <v>1080</v>
      </c>
      <c r="AN31" s="33">
        <f t="shared" si="7"/>
        <v>1440</v>
      </c>
      <c r="AO31" s="33">
        <f t="shared" si="7"/>
        <v>1800</v>
      </c>
      <c r="AP31" s="33">
        <f t="shared" si="7"/>
        <v>2280</v>
      </c>
      <c r="AQ31" s="33">
        <f t="shared" si="7"/>
        <v>2760</v>
      </c>
      <c r="AR31" s="33">
        <f t="shared" si="7"/>
        <v>3360</v>
      </c>
      <c r="AT31" s="32" t="s">
        <v>121</v>
      </c>
      <c r="AU31" s="33">
        <f>F69</f>
        <v>0</v>
      </c>
      <c r="AV31" s="33">
        <f t="shared" ref="AV31:BE34" si="8">AU31+G69</f>
        <v>0</v>
      </c>
      <c r="AW31" s="33">
        <f t="shared" si="8"/>
        <v>21.818181818181817</v>
      </c>
      <c r="AX31" s="33">
        <f t="shared" si="8"/>
        <v>43.636363636363633</v>
      </c>
      <c r="AY31" s="33">
        <f t="shared" si="8"/>
        <v>65.454545454545453</v>
      </c>
      <c r="AZ31" s="33">
        <f t="shared" si="8"/>
        <v>98.181818181818187</v>
      </c>
      <c r="BA31" s="33">
        <f t="shared" si="8"/>
        <v>130.90909090909091</v>
      </c>
      <c r="BB31" s="33">
        <f t="shared" si="8"/>
        <v>163.63636363636363</v>
      </c>
      <c r="BC31" s="33">
        <f t="shared" si="8"/>
        <v>207.27272727272725</v>
      </c>
      <c r="BD31" s="33">
        <f t="shared" si="8"/>
        <v>250.90909090909088</v>
      </c>
      <c r="BE31" s="33">
        <f t="shared" si="8"/>
        <v>305.45454545454544</v>
      </c>
    </row>
    <row r="32" spans="1:57" ht="30" customHeight="1" outlineLevel="1" x14ac:dyDescent="0.55000000000000004">
      <c r="A32" s="343"/>
      <c r="B32" s="318"/>
      <c r="C32" s="350" t="s">
        <v>122</v>
      </c>
      <c r="D32" s="351"/>
      <c r="E32" s="352"/>
      <c r="F32" s="159"/>
      <c r="G32" s="159"/>
      <c r="H32" s="165">
        <v>2</v>
      </c>
      <c r="I32" s="165">
        <v>2</v>
      </c>
      <c r="J32" s="165">
        <v>3</v>
      </c>
      <c r="K32" s="165">
        <v>3</v>
      </c>
      <c r="L32" s="165">
        <v>3</v>
      </c>
      <c r="M32" s="165">
        <v>4</v>
      </c>
      <c r="N32" s="165">
        <v>4</v>
      </c>
      <c r="O32" s="165">
        <v>4</v>
      </c>
      <c r="P32" s="165">
        <v>5</v>
      </c>
      <c r="Q32" s="137">
        <f t="shared" si="0"/>
        <v>30</v>
      </c>
      <c r="T32" s="32" t="s">
        <v>123</v>
      </c>
      <c r="U32" s="33">
        <f>F24</f>
        <v>0</v>
      </c>
      <c r="V32" s="33">
        <f t="shared" si="6"/>
        <v>0</v>
      </c>
      <c r="W32" s="33">
        <f t="shared" si="6"/>
        <v>2</v>
      </c>
      <c r="X32" s="33">
        <f t="shared" si="6"/>
        <v>4</v>
      </c>
      <c r="Y32" s="33">
        <f t="shared" si="6"/>
        <v>7</v>
      </c>
      <c r="Z32" s="33">
        <f t="shared" si="6"/>
        <v>10</v>
      </c>
      <c r="AA32" s="33">
        <f t="shared" si="6"/>
        <v>13</v>
      </c>
      <c r="AB32" s="33">
        <f t="shared" si="6"/>
        <v>17</v>
      </c>
      <c r="AC32" s="33">
        <f t="shared" si="6"/>
        <v>21</v>
      </c>
      <c r="AD32" s="33">
        <f t="shared" si="6"/>
        <v>25</v>
      </c>
      <c r="AE32" s="33">
        <f t="shared" si="6"/>
        <v>30</v>
      </c>
      <c r="AH32" s="33">
        <f>F50</f>
        <v>0</v>
      </c>
      <c r="AI32" s="33">
        <f t="shared" si="7"/>
        <v>0</v>
      </c>
      <c r="AJ32" s="33">
        <f t="shared" si="7"/>
        <v>150</v>
      </c>
      <c r="AK32" s="33">
        <f t="shared" si="7"/>
        <v>300</v>
      </c>
      <c r="AL32" s="33">
        <f t="shared" si="7"/>
        <v>525</v>
      </c>
      <c r="AM32" s="33">
        <f t="shared" si="7"/>
        <v>750</v>
      </c>
      <c r="AN32" s="33">
        <f t="shared" si="7"/>
        <v>975</v>
      </c>
      <c r="AO32" s="33">
        <f t="shared" si="7"/>
        <v>1275</v>
      </c>
      <c r="AP32" s="33">
        <f t="shared" si="7"/>
        <v>1575</v>
      </c>
      <c r="AQ32" s="33">
        <f t="shared" si="7"/>
        <v>1875</v>
      </c>
      <c r="AR32" s="33">
        <f t="shared" si="7"/>
        <v>2250</v>
      </c>
      <c r="AU32" s="33">
        <f>F70</f>
        <v>0</v>
      </c>
      <c r="AV32" s="33">
        <f t="shared" si="8"/>
        <v>0</v>
      </c>
      <c r="AW32" s="33">
        <f t="shared" si="8"/>
        <v>13.636363636363637</v>
      </c>
      <c r="AX32" s="33">
        <f t="shared" si="8"/>
        <v>27.272727272727273</v>
      </c>
      <c r="AY32" s="33">
        <f t="shared" si="8"/>
        <v>47.727272727272727</v>
      </c>
      <c r="AZ32" s="33">
        <f t="shared" si="8"/>
        <v>68.181818181818187</v>
      </c>
      <c r="BA32" s="33">
        <f t="shared" si="8"/>
        <v>88.63636363636364</v>
      </c>
      <c r="BB32" s="33">
        <f t="shared" si="8"/>
        <v>115.90909090909091</v>
      </c>
      <c r="BC32" s="33">
        <f t="shared" si="8"/>
        <v>143.18181818181819</v>
      </c>
      <c r="BD32" s="33">
        <f t="shared" si="8"/>
        <v>170.45454545454547</v>
      </c>
      <c r="BE32" s="33">
        <f t="shared" si="8"/>
        <v>204.54545454545456</v>
      </c>
    </row>
    <row r="33" spans="1:57" ht="30" customHeight="1" outlineLevel="1" x14ac:dyDescent="0.55000000000000004">
      <c r="A33" s="343"/>
      <c r="B33" s="318"/>
      <c r="C33" s="350" t="s">
        <v>65</v>
      </c>
      <c r="D33" s="351"/>
      <c r="E33" s="352"/>
      <c r="F33" s="159"/>
      <c r="G33" s="159"/>
      <c r="H33" s="165">
        <v>2</v>
      </c>
      <c r="I33" s="165">
        <v>3</v>
      </c>
      <c r="J33" s="165">
        <v>3</v>
      </c>
      <c r="K33" s="165">
        <v>3</v>
      </c>
      <c r="L33" s="165">
        <v>4</v>
      </c>
      <c r="M33" s="165">
        <v>4</v>
      </c>
      <c r="N33" s="165">
        <v>4</v>
      </c>
      <c r="O33" s="165">
        <v>5</v>
      </c>
      <c r="P33" s="165">
        <v>5</v>
      </c>
      <c r="Q33" s="137">
        <f t="shared" si="0"/>
        <v>33</v>
      </c>
      <c r="T33" s="32" t="s">
        <v>124</v>
      </c>
      <c r="U33" s="33">
        <f>F25</f>
        <v>0</v>
      </c>
      <c r="V33" s="33">
        <f t="shared" si="6"/>
        <v>0</v>
      </c>
      <c r="W33" s="33">
        <f t="shared" si="6"/>
        <v>2</v>
      </c>
      <c r="X33" s="33">
        <f t="shared" si="6"/>
        <v>5</v>
      </c>
      <c r="Y33" s="33">
        <f t="shared" si="6"/>
        <v>8</v>
      </c>
      <c r="Z33" s="33">
        <f t="shared" si="6"/>
        <v>11</v>
      </c>
      <c r="AA33" s="33">
        <f t="shared" si="6"/>
        <v>15</v>
      </c>
      <c r="AB33" s="33">
        <f t="shared" si="6"/>
        <v>19</v>
      </c>
      <c r="AC33" s="33">
        <f t="shared" si="6"/>
        <v>23</v>
      </c>
      <c r="AD33" s="33">
        <f t="shared" si="6"/>
        <v>28</v>
      </c>
      <c r="AE33" s="33">
        <f t="shared" si="6"/>
        <v>33</v>
      </c>
      <c r="AG33" s="32" t="s">
        <v>124</v>
      </c>
      <c r="AH33" s="33">
        <f>F51</f>
        <v>0</v>
      </c>
      <c r="AI33" s="33">
        <f t="shared" si="7"/>
        <v>0</v>
      </c>
      <c r="AJ33" s="33">
        <f t="shared" si="7"/>
        <v>107</v>
      </c>
      <c r="AK33" s="33">
        <f t="shared" si="7"/>
        <v>267</v>
      </c>
      <c r="AL33" s="33">
        <f t="shared" si="7"/>
        <v>427</v>
      </c>
      <c r="AM33" s="33">
        <f t="shared" si="7"/>
        <v>587</v>
      </c>
      <c r="AN33" s="33">
        <f t="shared" si="7"/>
        <v>801</v>
      </c>
      <c r="AO33" s="33">
        <f t="shared" si="7"/>
        <v>1015</v>
      </c>
      <c r="AP33" s="33">
        <f t="shared" si="7"/>
        <v>1229</v>
      </c>
      <c r="AQ33" s="33">
        <f t="shared" si="7"/>
        <v>1497</v>
      </c>
      <c r="AR33" s="33">
        <f t="shared" si="7"/>
        <v>1765</v>
      </c>
      <c r="AT33" s="32" t="s">
        <v>124</v>
      </c>
      <c r="AU33" s="33">
        <f>F71</f>
        <v>0</v>
      </c>
      <c r="AV33" s="33">
        <f t="shared" si="8"/>
        <v>0</v>
      </c>
      <c r="AW33" s="33">
        <f t="shared" si="8"/>
        <v>9.7272727272727266</v>
      </c>
      <c r="AX33" s="33">
        <f t="shared" si="8"/>
        <v>24.272727272727273</v>
      </c>
      <c r="AY33" s="33">
        <f t="shared" si="8"/>
        <v>38.81818181818182</v>
      </c>
      <c r="AZ33" s="33">
        <f t="shared" si="8"/>
        <v>53.363636363636367</v>
      </c>
      <c r="BA33" s="33">
        <f t="shared" si="8"/>
        <v>72.818181818181813</v>
      </c>
      <c r="BB33" s="33">
        <f t="shared" si="8"/>
        <v>92.272727272727266</v>
      </c>
      <c r="BC33" s="33">
        <f t="shared" si="8"/>
        <v>111.72727272727272</v>
      </c>
      <c r="BD33" s="33">
        <f t="shared" si="8"/>
        <v>136.09090909090909</v>
      </c>
      <c r="BE33" s="33">
        <f t="shared" si="8"/>
        <v>160.45454545454547</v>
      </c>
    </row>
    <row r="34" spans="1:57" ht="30" customHeight="1" outlineLevel="1" x14ac:dyDescent="0.55000000000000004">
      <c r="A34" s="343"/>
      <c r="B34" s="319"/>
      <c r="C34" s="350" t="s">
        <v>125</v>
      </c>
      <c r="D34" s="351"/>
      <c r="E34" s="352"/>
      <c r="F34" s="159"/>
      <c r="G34" s="159"/>
      <c r="H34" s="166">
        <f t="shared" ref="H34:P34" si="9">SUM(H31:H33)</f>
        <v>6</v>
      </c>
      <c r="I34" s="166">
        <f t="shared" si="9"/>
        <v>7</v>
      </c>
      <c r="J34" s="166">
        <f t="shared" si="9"/>
        <v>8</v>
      </c>
      <c r="K34" s="166">
        <f t="shared" si="9"/>
        <v>9</v>
      </c>
      <c r="L34" s="166">
        <f t="shared" si="9"/>
        <v>10</v>
      </c>
      <c r="M34" s="166">
        <f t="shared" si="9"/>
        <v>11</v>
      </c>
      <c r="N34" s="166">
        <f t="shared" si="9"/>
        <v>12</v>
      </c>
      <c r="O34" s="166">
        <f t="shared" si="9"/>
        <v>13</v>
      </c>
      <c r="P34" s="166">
        <f t="shared" si="9"/>
        <v>15</v>
      </c>
      <c r="Q34" s="137">
        <f>SUM(F34:P34)</f>
        <v>91</v>
      </c>
      <c r="T34" s="32" t="s">
        <v>126</v>
      </c>
      <c r="U34" s="33">
        <f>F26</f>
        <v>0</v>
      </c>
      <c r="V34" s="33">
        <f t="shared" si="6"/>
        <v>0</v>
      </c>
      <c r="W34" s="33">
        <f t="shared" si="6"/>
        <v>6</v>
      </c>
      <c r="X34" s="33">
        <f t="shared" si="6"/>
        <v>13</v>
      </c>
      <c r="Y34" s="33">
        <f t="shared" si="6"/>
        <v>21</v>
      </c>
      <c r="Z34" s="33">
        <f t="shared" si="6"/>
        <v>30</v>
      </c>
      <c r="AA34" s="33">
        <f t="shared" si="6"/>
        <v>40</v>
      </c>
      <c r="AB34" s="33">
        <f t="shared" si="6"/>
        <v>51</v>
      </c>
      <c r="AC34" s="33">
        <f t="shared" si="6"/>
        <v>63</v>
      </c>
      <c r="AD34" s="33">
        <f t="shared" si="6"/>
        <v>76</v>
      </c>
      <c r="AE34" s="33">
        <f t="shared" si="6"/>
        <v>91</v>
      </c>
      <c r="AG34" s="32" t="s">
        <v>126</v>
      </c>
      <c r="AH34" s="33">
        <f>F52</f>
        <v>0</v>
      </c>
      <c r="AI34" s="33">
        <f t="shared" si="7"/>
        <v>0</v>
      </c>
      <c r="AJ34" s="33">
        <f t="shared" si="7"/>
        <v>497</v>
      </c>
      <c r="AK34" s="33">
        <f t="shared" si="7"/>
        <v>1047</v>
      </c>
      <c r="AL34" s="33">
        <f t="shared" si="7"/>
        <v>1672</v>
      </c>
      <c r="AM34" s="33">
        <f t="shared" si="7"/>
        <v>2417</v>
      </c>
      <c r="AN34" s="33">
        <f t="shared" si="7"/>
        <v>3216</v>
      </c>
      <c r="AO34" s="33">
        <f t="shared" si="7"/>
        <v>4090</v>
      </c>
      <c r="AP34" s="33">
        <f t="shared" si="7"/>
        <v>5084</v>
      </c>
      <c r="AQ34" s="33">
        <f t="shared" si="7"/>
        <v>6132</v>
      </c>
      <c r="AR34" s="33">
        <f t="shared" si="7"/>
        <v>7375</v>
      </c>
      <c r="AT34" s="32" t="s">
        <v>126</v>
      </c>
      <c r="AU34" s="33">
        <f>F72</f>
        <v>0</v>
      </c>
      <c r="AV34" s="33">
        <f t="shared" si="8"/>
        <v>0</v>
      </c>
      <c r="AW34" s="33">
        <f t="shared" si="8"/>
        <v>45.18181818181818</v>
      </c>
      <c r="AX34" s="33">
        <f t="shared" si="8"/>
        <v>95.181818181818187</v>
      </c>
      <c r="AY34" s="33">
        <f t="shared" si="8"/>
        <v>152</v>
      </c>
      <c r="AZ34" s="33">
        <f t="shared" si="8"/>
        <v>219.72727272727272</v>
      </c>
      <c r="BA34" s="33">
        <f t="shared" si="8"/>
        <v>292.36363636363637</v>
      </c>
      <c r="BB34" s="33">
        <f t="shared" si="8"/>
        <v>371.81818181818181</v>
      </c>
      <c r="BC34" s="33">
        <f t="shared" si="8"/>
        <v>462.18181818181819</v>
      </c>
      <c r="BD34" s="33">
        <f t="shared" si="8"/>
        <v>557.4545454545455</v>
      </c>
      <c r="BE34" s="33">
        <f t="shared" si="8"/>
        <v>670.4545454545455</v>
      </c>
    </row>
    <row r="35" spans="1:57" ht="30" customHeight="1" outlineLevel="1" x14ac:dyDescent="0.55000000000000004">
      <c r="A35" s="343"/>
      <c r="B35" s="317" t="s">
        <v>132</v>
      </c>
      <c r="C35" s="350" t="s">
        <v>119</v>
      </c>
      <c r="D35" s="351"/>
      <c r="E35" s="352"/>
      <c r="F35" s="159"/>
      <c r="G35" s="159"/>
      <c r="H35" s="165">
        <v>2</v>
      </c>
      <c r="I35" s="165">
        <v>2</v>
      </c>
      <c r="J35" s="165">
        <v>2</v>
      </c>
      <c r="K35" s="165">
        <v>3</v>
      </c>
      <c r="L35" s="165">
        <v>3</v>
      </c>
      <c r="M35" s="165">
        <v>3</v>
      </c>
      <c r="N35" s="165">
        <v>4</v>
      </c>
      <c r="O35" s="165">
        <v>4</v>
      </c>
      <c r="P35" s="165">
        <v>5</v>
      </c>
      <c r="Q35" s="137">
        <f t="shared" si="0"/>
        <v>28</v>
      </c>
      <c r="T35" s="32" t="s">
        <v>128</v>
      </c>
      <c r="U35" s="32">
        <v>1</v>
      </c>
      <c r="V35" s="32">
        <v>1</v>
      </c>
      <c r="W35" s="32">
        <v>1</v>
      </c>
      <c r="X35" s="32">
        <v>1</v>
      </c>
      <c r="Y35" s="32">
        <v>1</v>
      </c>
      <c r="Z35" s="32">
        <v>1</v>
      </c>
      <c r="AA35" s="32">
        <v>1</v>
      </c>
      <c r="AB35" s="32">
        <v>1</v>
      </c>
      <c r="AC35" s="32">
        <v>1</v>
      </c>
      <c r="AD35" s="32">
        <v>1</v>
      </c>
      <c r="AE35" s="32">
        <v>1</v>
      </c>
      <c r="AG35" s="32" t="s">
        <v>128</v>
      </c>
      <c r="AH35" s="32">
        <v>1</v>
      </c>
      <c r="AI35" s="32">
        <v>1</v>
      </c>
      <c r="AJ35" s="32">
        <v>1</v>
      </c>
      <c r="AK35" s="32">
        <v>1</v>
      </c>
      <c r="AL35" s="32">
        <v>1</v>
      </c>
      <c r="AM35" s="32">
        <v>1</v>
      </c>
      <c r="AN35" s="32">
        <v>1</v>
      </c>
      <c r="AO35" s="32">
        <v>1</v>
      </c>
      <c r="AP35" s="32">
        <v>1</v>
      </c>
      <c r="AQ35" s="32">
        <v>1</v>
      </c>
      <c r="AR35" s="32">
        <v>1</v>
      </c>
      <c r="AT35" s="32" t="s">
        <v>128</v>
      </c>
      <c r="AU35" s="32">
        <v>1</v>
      </c>
      <c r="AV35" s="32">
        <v>1</v>
      </c>
      <c r="AW35" s="32">
        <v>1</v>
      </c>
      <c r="AX35" s="32">
        <v>1</v>
      </c>
      <c r="AY35" s="32">
        <v>1</v>
      </c>
      <c r="AZ35" s="32">
        <v>1</v>
      </c>
      <c r="BA35" s="32">
        <v>1</v>
      </c>
      <c r="BB35" s="32">
        <v>1</v>
      </c>
      <c r="BC35" s="32">
        <v>1</v>
      </c>
      <c r="BD35" s="32">
        <v>1</v>
      </c>
      <c r="BE35" s="32">
        <v>1</v>
      </c>
    </row>
    <row r="36" spans="1:57" ht="30" customHeight="1" outlineLevel="1" x14ac:dyDescent="0.55000000000000004">
      <c r="A36" s="343"/>
      <c r="B36" s="318"/>
      <c r="C36" s="350" t="s">
        <v>122</v>
      </c>
      <c r="D36" s="351"/>
      <c r="E36" s="352"/>
      <c r="F36" s="159"/>
      <c r="G36" s="159"/>
      <c r="H36" s="165">
        <v>2</v>
      </c>
      <c r="I36" s="165">
        <v>2</v>
      </c>
      <c r="J36" s="165">
        <v>3</v>
      </c>
      <c r="K36" s="165">
        <v>3</v>
      </c>
      <c r="L36" s="165">
        <v>3</v>
      </c>
      <c r="M36" s="165">
        <v>4</v>
      </c>
      <c r="N36" s="165">
        <v>4</v>
      </c>
      <c r="O36" s="165">
        <v>4</v>
      </c>
      <c r="P36" s="165">
        <v>5</v>
      </c>
      <c r="Q36" s="137">
        <f t="shared" si="0"/>
        <v>30</v>
      </c>
      <c r="T36" s="32" t="s">
        <v>133</v>
      </c>
      <c r="AG36" s="32" t="s">
        <v>133</v>
      </c>
      <c r="AT36" s="32" t="s">
        <v>134</v>
      </c>
    </row>
    <row r="37" spans="1:57" ht="30" customHeight="1" outlineLevel="1" x14ac:dyDescent="0.55000000000000004">
      <c r="A37" s="343"/>
      <c r="B37" s="318"/>
      <c r="C37" s="350" t="s">
        <v>65</v>
      </c>
      <c r="D37" s="351"/>
      <c r="E37" s="352"/>
      <c r="F37" s="159"/>
      <c r="G37" s="159"/>
      <c r="H37" s="165">
        <v>2</v>
      </c>
      <c r="I37" s="165">
        <v>3</v>
      </c>
      <c r="J37" s="165">
        <v>3</v>
      </c>
      <c r="K37" s="165">
        <v>3</v>
      </c>
      <c r="L37" s="165">
        <v>4</v>
      </c>
      <c r="M37" s="165">
        <v>4</v>
      </c>
      <c r="N37" s="165">
        <v>4</v>
      </c>
      <c r="O37" s="165">
        <v>5</v>
      </c>
      <c r="P37" s="165">
        <v>5</v>
      </c>
      <c r="Q37" s="137">
        <f t="shared" si="0"/>
        <v>33</v>
      </c>
      <c r="T37" s="32" t="s">
        <v>101</v>
      </c>
      <c r="U37" s="158" t="s">
        <v>102</v>
      </c>
      <c r="V37" s="158" t="s">
        <v>103</v>
      </c>
      <c r="W37" s="158" t="s">
        <v>104</v>
      </c>
      <c r="X37" s="158" t="s">
        <v>105</v>
      </c>
      <c r="Y37" s="158" t="s">
        <v>106</v>
      </c>
      <c r="Z37" s="158" t="s">
        <v>107</v>
      </c>
      <c r="AA37" s="158" t="s">
        <v>108</v>
      </c>
      <c r="AB37" s="158" t="s">
        <v>109</v>
      </c>
      <c r="AC37" s="158" t="s">
        <v>110</v>
      </c>
      <c r="AD37" s="158" t="s">
        <v>111</v>
      </c>
      <c r="AE37" s="158" t="s">
        <v>112</v>
      </c>
      <c r="AG37" s="32" t="s">
        <v>113</v>
      </c>
      <c r="AH37" s="158" t="s">
        <v>102</v>
      </c>
      <c r="AI37" s="158" t="s">
        <v>103</v>
      </c>
      <c r="AJ37" s="158" t="s">
        <v>104</v>
      </c>
      <c r="AK37" s="158" t="s">
        <v>105</v>
      </c>
      <c r="AL37" s="158" t="s">
        <v>106</v>
      </c>
      <c r="AM37" s="158" t="s">
        <v>107</v>
      </c>
      <c r="AN37" s="158" t="s">
        <v>108</v>
      </c>
      <c r="AO37" s="158" t="s">
        <v>109</v>
      </c>
      <c r="AP37" s="158" t="s">
        <v>110</v>
      </c>
      <c r="AQ37" s="158" t="s">
        <v>111</v>
      </c>
      <c r="AR37" s="158" t="s">
        <v>112</v>
      </c>
      <c r="AT37" s="32" t="s">
        <v>114</v>
      </c>
      <c r="AU37" s="158" t="s">
        <v>102</v>
      </c>
      <c r="AV37" s="158" t="s">
        <v>103</v>
      </c>
      <c r="AW37" s="158" t="s">
        <v>104</v>
      </c>
      <c r="AX37" s="158" t="s">
        <v>105</v>
      </c>
      <c r="AY37" s="158" t="s">
        <v>106</v>
      </c>
      <c r="AZ37" s="158" t="s">
        <v>107</v>
      </c>
      <c r="BA37" s="158" t="s">
        <v>108</v>
      </c>
      <c r="BB37" s="158" t="s">
        <v>109</v>
      </c>
      <c r="BC37" s="158" t="s">
        <v>110</v>
      </c>
      <c r="BD37" s="158" t="s">
        <v>111</v>
      </c>
      <c r="BE37" s="158" t="s">
        <v>112</v>
      </c>
    </row>
    <row r="38" spans="1:57" ht="30" customHeight="1" outlineLevel="1" x14ac:dyDescent="0.55000000000000004">
      <c r="A38" s="343"/>
      <c r="B38" s="319"/>
      <c r="C38" s="350" t="s">
        <v>125</v>
      </c>
      <c r="D38" s="351"/>
      <c r="E38" s="352"/>
      <c r="F38" s="159"/>
      <c r="G38" s="159"/>
      <c r="H38" s="166">
        <f t="shared" ref="H38:P38" si="10">SUM(H35:H37)</f>
        <v>6</v>
      </c>
      <c r="I38" s="166">
        <f t="shared" si="10"/>
        <v>7</v>
      </c>
      <c r="J38" s="166">
        <f t="shared" si="10"/>
        <v>8</v>
      </c>
      <c r="K38" s="166">
        <f t="shared" si="10"/>
        <v>9</v>
      </c>
      <c r="L38" s="166">
        <f t="shared" si="10"/>
        <v>10</v>
      </c>
      <c r="M38" s="166">
        <f t="shared" si="10"/>
        <v>11</v>
      </c>
      <c r="N38" s="166">
        <f t="shared" si="10"/>
        <v>12</v>
      </c>
      <c r="O38" s="166">
        <f t="shared" si="10"/>
        <v>13</v>
      </c>
      <c r="P38" s="166">
        <f t="shared" si="10"/>
        <v>15</v>
      </c>
      <c r="Q38" s="137">
        <f t="shared" si="0"/>
        <v>91</v>
      </c>
      <c r="U38" s="32" t="s">
        <v>116</v>
      </c>
      <c r="V38" s="32" t="s">
        <v>116</v>
      </c>
      <c r="W38" s="32" t="s">
        <v>116</v>
      </c>
      <c r="X38" s="32" t="s">
        <v>116</v>
      </c>
      <c r="Y38" s="32" t="s">
        <v>116</v>
      </c>
      <c r="Z38" s="32" t="s">
        <v>116</v>
      </c>
      <c r="AA38" s="32" t="s">
        <v>116</v>
      </c>
      <c r="AB38" s="32" t="s">
        <v>116</v>
      </c>
      <c r="AC38" s="32" t="s">
        <v>116</v>
      </c>
      <c r="AD38" s="32" t="s">
        <v>116</v>
      </c>
      <c r="AE38" s="32" t="s">
        <v>116</v>
      </c>
      <c r="AH38" s="32" t="s">
        <v>116</v>
      </c>
      <c r="AI38" s="32" t="s">
        <v>116</v>
      </c>
      <c r="AJ38" s="32" t="s">
        <v>116</v>
      </c>
      <c r="AK38" s="32" t="s">
        <v>116</v>
      </c>
      <c r="AL38" s="32" t="s">
        <v>116</v>
      </c>
      <c r="AM38" s="32" t="s">
        <v>116</v>
      </c>
      <c r="AN38" s="32" t="s">
        <v>116</v>
      </c>
      <c r="AO38" s="32" t="s">
        <v>116</v>
      </c>
      <c r="AP38" s="32" t="s">
        <v>116</v>
      </c>
      <c r="AQ38" s="32" t="s">
        <v>116</v>
      </c>
      <c r="AR38" s="32" t="s">
        <v>116</v>
      </c>
      <c r="AU38" s="32" t="s">
        <v>117</v>
      </c>
      <c r="AV38" s="32" t="s">
        <v>117</v>
      </c>
      <c r="AW38" s="32" t="s">
        <v>117</v>
      </c>
      <c r="AX38" s="32" t="s">
        <v>117</v>
      </c>
      <c r="AY38" s="32" t="s">
        <v>117</v>
      </c>
      <c r="AZ38" s="32" t="s">
        <v>117</v>
      </c>
      <c r="BA38" s="32" t="s">
        <v>117</v>
      </c>
      <c r="BB38" s="32" t="s">
        <v>117</v>
      </c>
      <c r="BC38" s="32" t="s">
        <v>117</v>
      </c>
      <c r="BD38" s="32" t="s">
        <v>117</v>
      </c>
      <c r="BE38" s="32" t="s">
        <v>117</v>
      </c>
    </row>
    <row r="39" spans="1:57" ht="30" customHeight="1" x14ac:dyDescent="0.55000000000000004">
      <c r="A39" s="343"/>
      <c r="B39" s="320" t="s">
        <v>135</v>
      </c>
      <c r="C39" s="350" t="s">
        <v>119</v>
      </c>
      <c r="D39" s="351"/>
      <c r="E39" s="352"/>
      <c r="F39" s="159"/>
      <c r="G39" s="159"/>
      <c r="H39" s="166">
        <f t="shared" ref="H39:P39" si="11">SUM(H23,H27,H31,H35)</f>
        <v>8</v>
      </c>
      <c r="I39" s="166">
        <f t="shared" si="11"/>
        <v>8</v>
      </c>
      <c r="J39" s="166">
        <f t="shared" si="11"/>
        <v>8</v>
      </c>
      <c r="K39" s="166">
        <f t="shared" si="11"/>
        <v>12</v>
      </c>
      <c r="L39" s="166">
        <f t="shared" si="11"/>
        <v>12</v>
      </c>
      <c r="M39" s="166">
        <f>SUM(M23,M27,M31,M35)</f>
        <v>12</v>
      </c>
      <c r="N39" s="166">
        <f t="shared" si="11"/>
        <v>16</v>
      </c>
      <c r="O39" s="166">
        <f t="shared" si="11"/>
        <v>16</v>
      </c>
      <c r="P39" s="166">
        <f t="shared" si="11"/>
        <v>20</v>
      </c>
      <c r="Q39" s="137">
        <f t="shared" si="0"/>
        <v>112</v>
      </c>
      <c r="T39" s="32" t="s">
        <v>120</v>
      </c>
      <c r="U39" s="33">
        <f>F27</f>
        <v>0</v>
      </c>
      <c r="V39" s="33">
        <f t="shared" ref="V39:AE42" si="12">G27+U39</f>
        <v>0</v>
      </c>
      <c r="W39" s="33">
        <f t="shared" si="12"/>
        <v>2</v>
      </c>
      <c r="X39" s="33">
        <f t="shared" si="12"/>
        <v>4</v>
      </c>
      <c r="Y39" s="33">
        <f t="shared" si="12"/>
        <v>6</v>
      </c>
      <c r="Z39" s="33">
        <f t="shared" si="12"/>
        <v>9</v>
      </c>
      <c r="AA39" s="33">
        <f t="shared" si="12"/>
        <v>12</v>
      </c>
      <c r="AB39" s="33">
        <f t="shared" si="12"/>
        <v>15</v>
      </c>
      <c r="AC39" s="33">
        <f t="shared" si="12"/>
        <v>19</v>
      </c>
      <c r="AD39" s="33">
        <f t="shared" si="12"/>
        <v>23</v>
      </c>
      <c r="AE39" s="33">
        <f t="shared" si="12"/>
        <v>28</v>
      </c>
      <c r="AG39" s="32" t="s">
        <v>121</v>
      </c>
      <c r="AH39" s="33">
        <f>F53</f>
        <v>0</v>
      </c>
      <c r="AI39" s="33">
        <f t="shared" ref="AI39:AR42" si="13">AH39+G53</f>
        <v>0</v>
      </c>
      <c r="AJ39" s="33">
        <f t="shared" si="13"/>
        <v>192</v>
      </c>
      <c r="AK39" s="33">
        <f t="shared" si="13"/>
        <v>384</v>
      </c>
      <c r="AL39" s="33">
        <f t="shared" si="13"/>
        <v>576</v>
      </c>
      <c r="AM39" s="33">
        <f t="shared" si="13"/>
        <v>864</v>
      </c>
      <c r="AN39" s="33">
        <f t="shared" si="13"/>
        <v>1152</v>
      </c>
      <c r="AO39" s="33">
        <f t="shared" si="13"/>
        <v>1440</v>
      </c>
      <c r="AP39" s="33">
        <f t="shared" si="13"/>
        <v>1824</v>
      </c>
      <c r="AQ39" s="33">
        <f t="shared" si="13"/>
        <v>2208</v>
      </c>
      <c r="AR39" s="33">
        <f t="shared" si="13"/>
        <v>2688</v>
      </c>
      <c r="AT39" s="32" t="s">
        <v>121</v>
      </c>
      <c r="AU39" s="33">
        <f>F73</f>
        <v>0</v>
      </c>
      <c r="AV39" s="33">
        <f t="shared" ref="AV39:BE42" si="14">G73+AU39</f>
        <v>0</v>
      </c>
      <c r="AW39" s="33">
        <f t="shared" si="14"/>
        <v>17.454545454545453</v>
      </c>
      <c r="AX39" s="33">
        <f t="shared" si="14"/>
        <v>34.909090909090907</v>
      </c>
      <c r="AY39" s="33">
        <f t="shared" si="14"/>
        <v>52.36363636363636</v>
      </c>
      <c r="AZ39" s="33">
        <f t="shared" si="14"/>
        <v>78.545454545454547</v>
      </c>
      <c r="BA39" s="33">
        <f t="shared" si="14"/>
        <v>104.72727272727273</v>
      </c>
      <c r="BB39" s="33">
        <f t="shared" si="14"/>
        <v>130.90909090909091</v>
      </c>
      <c r="BC39" s="33">
        <f t="shared" si="14"/>
        <v>165.81818181818181</v>
      </c>
      <c r="BD39" s="33">
        <f t="shared" si="14"/>
        <v>200.72727272727272</v>
      </c>
      <c r="BE39" s="33">
        <f t="shared" si="14"/>
        <v>244.36363636363635</v>
      </c>
    </row>
    <row r="40" spans="1:57" ht="30" customHeight="1" x14ac:dyDescent="0.55000000000000004">
      <c r="A40" s="343"/>
      <c r="B40" s="321"/>
      <c r="C40" s="350" t="s">
        <v>122</v>
      </c>
      <c r="D40" s="351"/>
      <c r="E40" s="352"/>
      <c r="F40" s="159"/>
      <c r="G40" s="159"/>
      <c r="H40" s="166">
        <f t="shared" ref="H40:P41" si="15">SUM(H24,H28,H32,H36)</f>
        <v>8</v>
      </c>
      <c r="I40" s="166">
        <f t="shared" si="15"/>
        <v>8</v>
      </c>
      <c r="J40" s="166">
        <f t="shared" si="15"/>
        <v>12</v>
      </c>
      <c r="K40" s="166">
        <f t="shared" si="15"/>
        <v>12</v>
      </c>
      <c r="L40" s="166">
        <f>SUM(L24,L28,L32,L36)</f>
        <v>12</v>
      </c>
      <c r="M40" s="166">
        <f t="shared" si="15"/>
        <v>16</v>
      </c>
      <c r="N40" s="166">
        <f t="shared" si="15"/>
        <v>16</v>
      </c>
      <c r="O40" s="166">
        <f t="shared" si="15"/>
        <v>16</v>
      </c>
      <c r="P40" s="166">
        <f t="shared" si="15"/>
        <v>20</v>
      </c>
      <c r="Q40" s="137">
        <f t="shared" si="0"/>
        <v>120</v>
      </c>
      <c r="T40" s="32" t="s">
        <v>123</v>
      </c>
      <c r="U40" s="33">
        <f>F28</f>
        <v>0</v>
      </c>
      <c r="V40" s="33">
        <f t="shared" si="12"/>
        <v>0</v>
      </c>
      <c r="W40" s="33">
        <f t="shared" si="12"/>
        <v>2</v>
      </c>
      <c r="X40" s="33">
        <f t="shared" si="12"/>
        <v>4</v>
      </c>
      <c r="Y40" s="33">
        <f t="shared" si="12"/>
        <v>7</v>
      </c>
      <c r="Z40" s="33">
        <f t="shared" si="12"/>
        <v>10</v>
      </c>
      <c r="AA40" s="33">
        <f t="shared" si="12"/>
        <v>13</v>
      </c>
      <c r="AB40" s="33">
        <f t="shared" si="12"/>
        <v>17</v>
      </c>
      <c r="AC40" s="33">
        <f t="shared" si="12"/>
        <v>21</v>
      </c>
      <c r="AD40" s="33">
        <f t="shared" si="12"/>
        <v>25</v>
      </c>
      <c r="AE40" s="33">
        <f t="shared" si="12"/>
        <v>30</v>
      </c>
      <c r="AH40" s="33">
        <f>F54</f>
        <v>0</v>
      </c>
      <c r="AI40" s="33">
        <f t="shared" si="13"/>
        <v>0</v>
      </c>
      <c r="AJ40" s="33">
        <f t="shared" si="13"/>
        <v>120</v>
      </c>
      <c r="AK40" s="33">
        <f t="shared" si="13"/>
        <v>240</v>
      </c>
      <c r="AL40" s="33">
        <f t="shared" si="13"/>
        <v>420</v>
      </c>
      <c r="AM40" s="33">
        <f t="shared" si="13"/>
        <v>600</v>
      </c>
      <c r="AN40" s="33">
        <f t="shared" si="13"/>
        <v>780</v>
      </c>
      <c r="AO40" s="33">
        <f t="shared" si="13"/>
        <v>1020</v>
      </c>
      <c r="AP40" s="33">
        <f t="shared" si="13"/>
        <v>1260</v>
      </c>
      <c r="AQ40" s="33">
        <f t="shared" si="13"/>
        <v>1500</v>
      </c>
      <c r="AR40" s="33">
        <f t="shared" si="13"/>
        <v>1800</v>
      </c>
      <c r="AU40" s="33">
        <f>F74</f>
        <v>0</v>
      </c>
      <c r="AV40" s="33">
        <f t="shared" si="14"/>
        <v>0</v>
      </c>
      <c r="AW40" s="33">
        <f t="shared" si="14"/>
        <v>10.909090909090908</v>
      </c>
      <c r="AX40" s="33">
        <f t="shared" si="14"/>
        <v>21.818181818181817</v>
      </c>
      <c r="AY40" s="33">
        <f t="shared" si="14"/>
        <v>38.18181818181818</v>
      </c>
      <c r="AZ40" s="33">
        <f t="shared" si="14"/>
        <v>54.545454545454547</v>
      </c>
      <c r="BA40" s="33">
        <f t="shared" si="14"/>
        <v>70.909090909090907</v>
      </c>
      <c r="BB40" s="33">
        <f t="shared" si="14"/>
        <v>92.72727272727272</v>
      </c>
      <c r="BC40" s="33">
        <f t="shared" si="14"/>
        <v>114.54545454545453</v>
      </c>
      <c r="BD40" s="33">
        <f t="shared" si="14"/>
        <v>136.36363636363635</v>
      </c>
      <c r="BE40" s="33">
        <f t="shared" si="14"/>
        <v>163.63636363636363</v>
      </c>
    </row>
    <row r="41" spans="1:57" ht="30" customHeight="1" x14ac:dyDescent="0.55000000000000004">
      <c r="A41" s="343"/>
      <c r="B41" s="321"/>
      <c r="C41" s="350" t="s">
        <v>65</v>
      </c>
      <c r="D41" s="351"/>
      <c r="E41" s="352"/>
      <c r="F41" s="159"/>
      <c r="G41" s="159"/>
      <c r="H41" s="166">
        <f t="shared" si="15"/>
        <v>8</v>
      </c>
      <c r="I41" s="166">
        <f t="shared" si="15"/>
        <v>12</v>
      </c>
      <c r="J41" s="166">
        <f t="shared" si="15"/>
        <v>12</v>
      </c>
      <c r="K41" s="166">
        <f t="shared" si="15"/>
        <v>12</v>
      </c>
      <c r="L41" s="166">
        <f t="shared" si="15"/>
        <v>16</v>
      </c>
      <c r="M41" s="166">
        <f t="shared" si="15"/>
        <v>16</v>
      </c>
      <c r="N41" s="166">
        <f t="shared" si="15"/>
        <v>16</v>
      </c>
      <c r="O41" s="166">
        <f t="shared" si="15"/>
        <v>20</v>
      </c>
      <c r="P41" s="166">
        <f>SUM(P25,P29,P33,P37)</f>
        <v>20</v>
      </c>
      <c r="Q41" s="137">
        <f t="shared" si="0"/>
        <v>132</v>
      </c>
      <c r="T41" s="32" t="s">
        <v>124</v>
      </c>
      <c r="U41" s="33">
        <f>F29</f>
        <v>0</v>
      </c>
      <c r="V41" s="33">
        <f t="shared" si="12"/>
        <v>0</v>
      </c>
      <c r="W41" s="33">
        <f t="shared" si="12"/>
        <v>2</v>
      </c>
      <c r="X41" s="33">
        <f t="shared" si="12"/>
        <v>5</v>
      </c>
      <c r="Y41" s="33">
        <f t="shared" si="12"/>
        <v>8</v>
      </c>
      <c r="Z41" s="33">
        <f t="shared" si="12"/>
        <v>11</v>
      </c>
      <c r="AA41" s="33">
        <f t="shared" si="12"/>
        <v>15</v>
      </c>
      <c r="AB41" s="33">
        <f t="shared" si="12"/>
        <v>19</v>
      </c>
      <c r="AC41" s="33">
        <f t="shared" si="12"/>
        <v>23</v>
      </c>
      <c r="AD41" s="33">
        <f t="shared" si="12"/>
        <v>28</v>
      </c>
      <c r="AE41" s="33">
        <f t="shared" si="12"/>
        <v>33</v>
      </c>
      <c r="AG41" s="32" t="s">
        <v>124</v>
      </c>
      <c r="AH41" s="33">
        <f>F55</f>
        <v>0</v>
      </c>
      <c r="AI41" s="33">
        <f t="shared" si="13"/>
        <v>0</v>
      </c>
      <c r="AJ41" s="33">
        <f t="shared" si="13"/>
        <v>80</v>
      </c>
      <c r="AK41" s="33">
        <f t="shared" si="13"/>
        <v>200</v>
      </c>
      <c r="AL41" s="33">
        <f t="shared" si="13"/>
        <v>320</v>
      </c>
      <c r="AM41" s="33">
        <f t="shared" si="13"/>
        <v>440</v>
      </c>
      <c r="AN41" s="33">
        <f t="shared" si="13"/>
        <v>600</v>
      </c>
      <c r="AO41" s="33">
        <f t="shared" si="13"/>
        <v>760</v>
      </c>
      <c r="AP41" s="33">
        <f t="shared" si="13"/>
        <v>920</v>
      </c>
      <c r="AQ41" s="33">
        <f t="shared" si="13"/>
        <v>1120</v>
      </c>
      <c r="AR41" s="33">
        <f t="shared" si="13"/>
        <v>1320</v>
      </c>
      <c r="AT41" s="32" t="s">
        <v>124</v>
      </c>
      <c r="AU41" s="33">
        <f>F75</f>
        <v>0</v>
      </c>
      <c r="AV41" s="33">
        <f t="shared" si="14"/>
        <v>0</v>
      </c>
      <c r="AW41" s="33">
        <f t="shared" si="14"/>
        <v>7.2727272727272725</v>
      </c>
      <c r="AX41" s="33">
        <f t="shared" si="14"/>
        <v>18.18181818181818</v>
      </c>
      <c r="AY41" s="33">
        <f t="shared" si="14"/>
        <v>29.090909090909086</v>
      </c>
      <c r="AZ41" s="33">
        <f t="shared" si="14"/>
        <v>39.999999999999993</v>
      </c>
      <c r="BA41" s="33">
        <f t="shared" si="14"/>
        <v>54.54545454545454</v>
      </c>
      <c r="BB41" s="33">
        <f t="shared" si="14"/>
        <v>69.090909090909079</v>
      </c>
      <c r="BC41" s="33">
        <f t="shared" si="14"/>
        <v>83.636363636363626</v>
      </c>
      <c r="BD41" s="33">
        <f t="shared" si="14"/>
        <v>101.81818181818181</v>
      </c>
      <c r="BE41" s="33">
        <f t="shared" si="14"/>
        <v>120</v>
      </c>
    </row>
    <row r="42" spans="1:57" ht="30" customHeight="1" x14ac:dyDescent="0.55000000000000004">
      <c r="A42" s="343"/>
      <c r="B42" s="339"/>
      <c r="C42" s="350" t="s">
        <v>125</v>
      </c>
      <c r="D42" s="351"/>
      <c r="E42" s="352"/>
      <c r="F42" s="159"/>
      <c r="G42" s="159"/>
      <c r="H42" s="166">
        <f t="shared" ref="H42:P42" si="16">SUM(H39:H41)</f>
        <v>24</v>
      </c>
      <c r="I42" s="166">
        <f t="shared" si="16"/>
        <v>28</v>
      </c>
      <c r="J42" s="166">
        <f t="shared" si="16"/>
        <v>32</v>
      </c>
      <c r="K42" s="166">
        <f t="shared" si="16"/>
        <v>36</v>
      </c>
      <c r="L42" s="166">
        <f t="shared" si="16"/>
        <v>40</v>
      </c>
      <c r="M42" s="166">
        <f t="shared" si="16"/>
        <v>44</v>
      </c>
      <c r="N42" s="166">
        <f t="shared" si="16"/>
        <v>48</v>
      </c>
      <c r="O42" s="166">
        <f t="shared" si="16"/>
        <v>52</v>
      </c>
      <c r="P42" s="166">
        <f t="shared" si="16"/>
        <v>60</v>
      </c>
      <c r="Q42" s="137">
        <f t="shared" si="0"/>
        <v>364</v>
      </c>
      <c r="T42" s="32" t="s">
        <v>126</v>
      </c>
      <c r="U42" s="33">
        <f>F30</f>
        <v>0</v>
      </c>
      <c r="V42" s="33">
        <f t="shared" si="12"/>
        <v>0</v>
      </c>
      <c r="W42" s="33">
        <f t="shared" si="12"/>
        <v>6</v>
      </c>
      <c r="X42" s="33">
        <f t="shared" si="12"/>
        <v>13</v>
      </c>
      <c r="Y42" s="33">
        <f t="shared" si="12"/>
        <v>21</v>
      </c>
      <c r="Z42" s="33">
        <f t="shared" si="12"/>
        <v>30</v>
      </c>
      <c r="AA42" s="33">
        <f t="shared" si="12"/>
        <v>40</v>
      </c>
      <c r="AB42" s="33">
        <f t="shared" si="12"/>
        <v>51</v>
      </c>
      <c r="AC42" s="33">
        <f t="shared" si="12"/>
        <v>63</v>
      </c>
      <c r="AD42" s="33">
        <f t="shared" si="12"/>
        <v>76</v>
      </c>
      <c r="AE42" s="33">
        <f t="shared" si="12"/>
        <v>91</v>
      </c>
      <c r="AG42" s="32" t="s">
        <v>126</v>
      </c>
      <c r="AH42" s="33">
        <f>F56</f>
        <v>0</v>
      </c>
      <c r="AI42" s="33">
        <f t="shared" si="13"/>
        <v>0</v>
      </c>
      <c r="AJ42" s="33">
        <f t="shared" si="13"/>
        <v>392</v>
      </c>
      <c r="AK42" s="33">
        <f t="shared" si="13"/>
        <v>824</v>
      </c>
      <c r="AL42" s="33">
        <f t="shared" si="13"/>
        <v>1316</v>
      </c>
      <c r="AM42" s="33">
        <f t="shared" si="13"/>
        <v>1904</v>
      </c>
      <c r="AN42" s="33">
        <f t="shared" si="13"/>
        <v>2532</v>
      </c>
      <c r="AO42" s="33">
        <f t="shared" si="13"/>
        <v>3220</v>
      </c>
      <c r="AP42" s="33">
        <f t="shared" si="13"/>
        <v>4004</v>
      </c>
      <c r="AQ42" s="33">
        <f t="shared" si="13"/>
        <v>4828</v>
      </c>
      <c r="AR42" s="33">
        <f t="shared" si="13"/>
        <v>5808</v>
      </c>
      <c r="AT42" s="32" t="s">
        <v>126</v>
      </c>
      <c r="AU42" s="33">
        <f>F76</f>
        <v>0</v>
      </c>
      <c r="AV42" s="33">
        <f t="shared" si="14"/>
        <v>0</v>
      </c>
      <c r="AW42" s="33">
        <f t="shared" si="14"/>
        <v>35.636363636363633</v>
      </c>
      <c r="AX42" s="33">
        <f t="shared" si="14"/>
        <v>74.909090909090907</v>
      </c>
      <c r="AY42" s="33">
        <f t="shared" si="14"/>
        <v>119.63636363636363</v>
      </c>
      <c r="AZ42" s="33">
        <f t="shared" si="14"/>
        <v>173.09090909090907</v>
      </c>
      <c r="BA42" s="33">
        <f t="shared" si="14"/>
        <v>230.18181818181816</v>
      </c>
      <c r="BB42" s="33">
        <f t="shared" si="14"/>
        <v>292.72727272727269</v>
      </c>
      <c r="BC42" s="33">
        <f t="shared" si="14"/>
        <v>363.99999999999994</v>
      </c>
      <c r="BD42" s="33">
        <f t="shared" si="14"/>
        <v>438.90909090909088</v>
      </c>
      <c r="BE42" s="33">
        <f t="shared" si="14"/>
        <v>528</v>
      </c>
    </row>
    <row r="43" spans="1:57" ht="30" customHeight="1" thickBot="1" x14ac:dyDescent="0.6">
      <c r="A43" s="349"/>
      <c r="B43" s="340" t="s">
        <v>136</v>
      </c>
      <c r="C43" s="341"/>
      <c r="D43" s="341"/>
      <c r="E43" s="342"/>
      <c r="F43" s="162"/>
      <c r="G43" s="162"/>
      <c r="H43" s="138">
        <v>10</v>
      </c>
      <c r="I43" s="138">
        <v>10</v>
      </c>
      <c r="J43" s="138">
        <v>10</v>
      </c>
      <c r="K43" s="138">
        <v>10</v>
      </c>
      <c r="L43" s="138">
        <v>10</v>
      </c>
      <c r="M43" s="138">
        <v>10</v>
      </c>
      <c r="N43" s="138">
        <v>10</v>
      </c>
      <c r="O43" s="138">
        <v>10</v>
      </c>
      <c r="P43" s="138">
        <v>10</v>
      </c>
      <c r="Q43" s="139">
        <f t="shared" si="0"/>
        <v>90</v>
      </c>
      <c r="T43" s="32" t="s">
        <v>128</v>
      </c>
      <c r="U43" s="32">
        <v>1</v>
      </c>
      <c r="V43" s="32">
        <v>1</v>
      </c>
      <c r="W43" s="32">
        <v>1</v>
      </c>
      <c r="X43" s="32">
        <v>1</v>
      </c>
      <c r="Y43" s="32">
        <v>1</v>
      </c>
      <c r="Z43" s="32">
        <v>1</v>
      </c>
      <c r="AA43" s="32">
        <v>1</v>
      </c>
      <c r="AB43" s="32">
        <v>1</v>
      </c>
      <c r="AC43" s="32">
        <v>1</v>
      </c>
      <c r="AD43" s="32">
        <v>1</v>
      </c>
      <c r="AE43" s="32">
        <v>1</v>
      </c>
      <c r="AG43" s="32" t="s">
        <v>128</v>
      </c>
      <c r="AH43" s="32">
        <v>1</v>
      </c>
      <c r="AI43" s="32">
        <v>1</v>
      </c>
      <c r="AJ43" s="32">
        <v>1</v>
      </c>
      <c r="AK43" s="32">
        <v>1</v>
      </c>
      <c r="AL43" s="32">
        <v>1</v>
      </c>
      <c r="AM43" s="32">
        <v>1</v>
      </c>
      <c r="AN43" s="32">
        <v>1</v>
      </c>
      <c r="AO43" s="32">
        <v>1</v>
      </c>
      <c r="AP43" s="32">
        <v>1</v>
      </c>
      <c r="AQ43" s="32">
        <v>1</v>
      </c>
      <c r="AR43" s="32">
        <v>1</v>
      </c>
      <c r="AT43" s="32" t="s">
        <v>128</v>
      </c>
      <c r="AU43" s="32">
        <v>1</v>
      </c>
      <c r="AV43" s="32">
        <v>1</v>
      </c>
      <c r="AW43" s="32">
        <v>1</v>
      </c>
      <c r="AX43" s="32">
        <v>1</v>
      </c>
      <c r="AY43" s="32">
        <v>1</v>
      </c>
      <c r="AZ43" s="32">
        <v>1</v>
      </c>
      <c r="BA43" s="32">
        <v>1</v>
      </c>
      <c r="BB43" s="32">
        <v>1</v>
      </c>
      <c r="BC43" s="32">
        <v>1</v>
      </c>
      <c r="BD43" s="32">
        <v>1</v>
      </c>
      <c r="BE43" s="32">
        <v>1</v>
      </c>
    </row>
    <row r="44" spans="1:57" ht="30" customHeight="1" thickTop="1" x14ac:dyDescent="0.55000000000000004">
      <c r="A44" s="343" t="s">
        <v>137</v>
      </c>
      <c r="B44" s="320" t="s">
        <v>135</v>
      </c>
      <c r="C44" s="350" t="s">
        <v>119</v>
      </c>
      <c r="D44" s="351"/>
      <c r="E44" s="352"/>
      <c r="F44" s="163"/>
      <c r="G44" s="163"/>
      <c r="H44" s="167">
        <v>0</v>
      </c>
      <c r="I44" s="167">
        <v>210</v>
      </c>
      <c r="J44" s="167">
        <v>210</v>
      </c>
      <c r="K44" s="167">
        <v>0</v>
      </c>
      <c r="L44" s="167">
        <v>210</v>
      </c>
      <c r="M44" s="167">
        <v>210</v>
      </c>
      <c r="N44" s="167">
        <v>0</v>
      </c>
      <c r="O44" s="167">
        <v>210</v>
      </c>
      <c r="P44" s="167">
        <v>0</v>
      </c>
      <c r="Q44" s="140">
        <f t="shared" si="0"/>
        <v>1050</v>
      </c>
      <c r="T44" s="32" t="s">
        <v>138</v>
      </c>
      <c r="AG44" s="32" t="s">
        <v>138</v>
      </c>
      <c r="AT44" s="32" t="s">
        <v>139</v>
      </c>
    </row>
    <row r="45" spans="1:57" ht="30" customHeight="1" x14ac:dyDescent="0.55000000000000004">
      <c r="A45" s="343"/>
      <c r="B45" s="321"/>
      <c r="C45" s="350" t="s">
        <v>122</v>
      </c>
      <c r="D45" s="351"/>
      <c r="E45" s="352"/>
      <c r="F45" s="159"/>
      <c r="G45" s="159"/>
      <c r="H45" s="167">
        <v>18</v>
      </c>
      <c r="I45" s="167">
        <v>35</v>
      </c>
      <c r="J45" s="167">
        <v>18</v>
      </c>
      <c r="K45" s="167">
        <v>18</v>
      </c>
      <c r="L45" s="167">
        <v>35</v>
      </c>
      <c r="M45" s="167">
        <v>18</v>
      </c>
      <c r="N45" s="167">
        <v>18</v>
      </c>
      <c r="O45" s="167">
        <v>35</v>
      </c>
      <c r="P45" s="167">
        <v>18</v>
      </c>
      <c r="Q45" s="140">
        <f t="shared" si="0"/>
        <v>213</v>
      </c>
      <c r="T45" s="32" t="s">
        <v>101</v>
      </c>
      <c r="U45" s="158" t="s">
        <v>102</v>
      </c>
      <c r="V45" s="158" t="s">
        <v>103</v>
      </c>
      <c r="W45" s="158" t="s">
        <v>104</v>
      </c>
      <c r="X45" s="158" t="s">
        <v>105</v>
      </c>
      <c r="Y45" s="158" t="s">
        <v>106</v>
      </c>
      <c r="Z45" s="158" t="s">
        <v>107</v>
      </c>
      <c r="AA45" s="158" t="s">
        <v>108</v>
      </c>
      <c r="AB45" s="158" t="s">
        <v>109</v>
      </c>
      <c r="AC45" s="158" t="s">
        <v>110</v>
      </c>
      <c r="AD45" s="158" t="s">
        <v>111</v>
      </c>
      <c r="AE45" s="158" t="s">
        <v>112</v>
      </c>
      <c r="AG45" s="32" t="s">
        <v>113</v>
      </c>
      <c r="AH45" s="158" t="s">
        <v>102</v>
      </c>
      <c r="AI45" s="158" t="s">
        <v>103</v>
      </c>
      <c r="AJ45" s="158" t="s">
        <v>104</v>
      </c>
      <c r="AK45" s="158" t="s">
        <v>105</v>
      </c>
      <c r="AL45" s="158" t="s">
        <v>106</v>
      </c>
      <c r="AM45" s="158" t="s">
        <v>107</v>
      </c>
      <c r="AN45" s="158" t="s">
        <v>108</v>
      </c>
      <c r="AO45" s="158" t="s">
        <v>109</v>
      </c>
      <c r="AP45" s="158" t="s">
        <v>110</v>
      </c>
      <c r="AQ45" s="158" t="s">
        <v>111</v>
      </c>
      <c r="AR45" s="158" t="s">
        <v>112</v>
      </c>
      <c r="AT45" s="32" t="s">
        <v>114</v>
      </c>
      <c r="AU45" s="158" t="s">
        <v>102</v>
      </c>
      <c r="AV45" s="158" t="s">
        <v>103</v>
      </c>
      <c r="AW45" s="158" t="s">
        <v>104</v>
      </c>
      <c r="AX45" s="158" t="s">
        <v>105</v>
      </c>
      <c r="AY45" s="158" t="s">
        <v>106</v>
      </c>
      <c r="AZ45" s="158" t="s">
        <v>107</v>
      </c>
      <c r="BA45" s="158" t="s">
        <v>108</v>
      </c>
      <c r="BB45" s="158" t="s">
        <v>109</v>
      </c>
      <c r="BC45" s="158" t="s">
        <v>110</v>
      </c>
      <c r="BD45" s="158" t="s">
        <v>111</v>
      </c>
      <c r="BE45" s="158" t="s">
        <v>112</v>
      </c>
    </row>
    <row r="46" spans="1:57" ht="30" customHeight="1" x14ac:dyDescent="0.55000000000000004">
      <c r="A46" s="343"/>
      <c r="B46" s="321"/>
      <c r="C46" s="350" t="s">
        <v>65</v>
      </c>
      <c r="D46" s="351"/>
      <c r="E46" s="352"/>
      <c r="F46" s="159"/>
      <c r="G46" s="159"/>
      <c r="H46" s="167">
        <v>0</v>
      </c>
      <c r="I46" s="167">
        <v>210</v>
      </c>
      <c r="J46" s="167">
        <v>210</v>
      </c>
      <c r="K46" s="167">
        <v>0</v>
      </c>
      <c r="L46" s="167">
        <v>210</v>
      </c>
      <c r="M46" s="167">
        <v>210</v>
      </c>
      <c r="N46" s="167">
        <v>0</v>
      </c>
      <c r="O46" s="167">
        <v>210</v>
      </c>
      <c r="P46" s="167">
        <v>0</v>
      </c>
      <c r="Q46" s="140">
        <f t="shared" si="0"/>
        <v>1050</v>
      </c>
      <c r="U46" s="32" t="s">
        <v>116</v>
      </c>
      <c r="V46" s="32" t="s">
        <v>116</v>
      </c>
      <c r="W46" s="32" t="s">
        <v>116</v>
      </c>
      <c r="X46" s="32" t="s">
        <v>116</v>
      </c>
      <c r="Y46" s="32" t="s">
        <v>116</v>
      </c>
      <c r="Z46" s="32" t="s">
        <v>116</v>
      </c>
      <c r="AA46" s="32" t="s">
        <v>116</v>
      </c>
      <c r="AB46" s="32" t="s">
        <v>116</v>
      </c>
      <c r="AC46" s="32" t="s">
        <v>116</v>
      </c>
      <c r="AD46" s="32" t="s">
        <v>116</v>
      </c>
      <c r="AE46" s="32" t="s">
        <v>116</v>
      </c>
      <c r="AH46" s="32" t="s">
        <v>116</v>
      </c>
      <c r="AI46" s="32" t="s">
        <v>116</v>
      </c>
      <c r="AJ46" s="32" t="s">
        <v>116</v>
      </c>
      <c r="AK46" s="32" t="s">
        <v>116</v>
      </c>
      <c r="AL46" s="32" t="s">
        <v>116</v>
      </c>
      <c r="AM46" s="32" t="s">
        <v>116</v>
      </c>
      <c r="AN46" s="32" t="s">
        <v>116</v>
      </c>
      <c r="AO46" s="32" t="s">
        <v>116</v>
      </c>
      <c r="AP46" s="32" t="s">
        <v>116</v>
      </c>
      <c r="AQ46" s="32" t="s">
        <v>116</v>
      </c>
      <c r="AR46" s="32" t="s">
        <v>116</v>
      </c>
      <c r="AU46" s="32" t="s">
        <v>117</v>
      </c>
      <c r="AV46" s="32" t="s">
        <v>117</v>
      </c>
      <c r="AW46" s="32" t="s">
        <v>117</v>
      </c>
      <c r="AX46" s="32" t="s">
        <v>117</v>
      </c>
      <c r="AY46" s="32" t="s">
        <v>117</v>
      </c>
      <c r="AZ46" s="32" t="s">
        <v>117</v>
      </c>
      <c r="BA46" s="32" t="s">
        <v>117</v>
      </c>
      <c r="BB46" s="32" t="s">
        <v>117</v>
      </c>
      <c r="BC46" s="32" t="s">
        <v>117</v>
      </c>
      <c r="BD46" s="32" t="s">
        <v>117</v>
      </c>
      <c r="BE46" s="32" t="s">
        <v>117</v>
      </c>
    </row>
    <row r="47" spans="1:57" ht="30" customHeight="1" x14ac:dyDescent="0.55000000000000004">
      <c r="A47" s="343"/>
      <c r="B47" s="339"/>
      <c r="C47" s="350" t="s">
        <v>125</v>
      </c>
      <c r="D47" s="351"/>
      <c r="E47" s="352"/>
      <c r="F47" s="159"/>
      <c r="G47" s="159"/>
      <c r="H47" s="166">
        <f t="shared" ref="H47:P47" si="17">SUM(H44:H46)</f>
        <v>18</v>
      </c>
      <c r="I47" s="166">
        <f t="shared" si="17"/>
        <v>455</v>
      </c>
      <c r="J47" s="166">
        <f t="shared" si="17"/>
        <v>438</v>
      </c>
      <c r="K47" s="166">
        <f t="shared" si="17"/>
        <v>18</v>
      </c>
      <c r="L47" s="166">
        <f t="shared" si="17"/>
        <v>455</v>
      </c>
      <c r="M47" s="166">
        <f t="shared" si="17"/>
        <v>438</v>
      </c>
      <c r="N47" s="166">
        <f t="shared" si="17"/>
        <v>18</v>
      </c>
      <c r="O47" s="166">
        <f t="shared" si="17"/>
        <v>455</v>
      </c>
      <c r="P47" s="166">
        <f t="shared" si="17"/>
        <v>18</v>
      </c>
      <c r="Q47" s="140">
        <f t="shared" si="0"/>
        <v>2313</v>
      </c>
      <c r="T47" s="32" t="s">
        <v>120</v>
      </c>
      <c r="U47" s="33">
        <f>F31</f>
        <v>0</v>
      </c>
      <c r="V47" s="33">
        <f t="shared" ref="V47:AE50" si="18">G31+U47</f>
        <v>0</v>
      </c>
      <c r="W47" s="33">
        <f t="shared" si="18"/>
        <v>2</v>
      </c>
      <c r="X47" s="33">
        <f t="shared" si="18"/>
        <v>4</v>
      </c>
      <c r="Y47" s="33">
        <f t="shared" si="18"/>
        <v>6</v>
      </c>
      <c r="Z47" s="33">
        <f t="shared" si="18"/>
        <v>9</v>
      </c>
      <c r="AA47" s="33">
        <f t="shared" si="18"/>
        <v>12</v>
      </c>
      <c r="AB47" s="33">
        <f t="shared" si="18"/>
        <v>15</v>
      </c>
      <c r="AC47" s="33">
        <f t="shared" si="18"/>
        <v>19</v>
      </c>
      <c r="AD47" s="33">
        <f t="shared" si="18"/>
        <v>23</v>
      </c>
      <c r="AE47" s="33">
        <f t="shared" si="18"/>
        <v>28</v>
      </c>
      <c r="AG47" s="32" t="s">
        <v>121</v>
      </c>
      <c r="AH47" s="33">
        <f>F57</f>
        <v>0</v>
      </c>
      <c r="AI47" s="33">
        <f t="shared" ref="AI47:AR50" si="19">AH47+G57</f>
        <v>0</v>
      </c>
      <c r="AJ47" s="33">
        <f t="shared" si="19"/>
        <v>256</v>
      </c>
      <c r="AK47" s="33">
        <f t="shared" si="19"/>
        <v>512</v>
      </c>
      <c r="AL47" s="33">
        <f t="shared" si="19"/>
        <v>768</v>
      </c>
      <c r="AM47" s="33">
        <f t="shared" si="19"/>
        <v>1152</v>
      </c>
      <c r="AN47" s="33">
        <f t="shared" si="19"/>
        <v>1536</v>
      </c>
      <c r="AO47" s="33">
        <f t="shared" si="19"/>
        <v>1920</v>
      </c>
      <c r="AP47" s="33">
        <f t="shared" si="19"/>
        <v>2432</v>
      </c>
      <c r="AQ47" s="33">
        <f t="shared" si="19"/>
        <v>2944</v>
      </c>
      <c r="AR47" s="33">
        <f t="shared" si="19"/>
        <v>3584</v>
      </c>
      <c r="AT47" s="32" t="s">
        <v>121</v>
      </c>
      <c r="AU47" s="33">
        <f>F77</f>
        <v>0</v>
      </c>
      <c r="AV47" s="33">
        <f t="shared" ref="AV47:BE50" si="20">AU47+G77</f>
        <v>0</v>
      </c>
      <c r="AW47" s="33">
        <f t="shared" si="20"/>
        <v>23.272727272727273</v>
      </c>
      <c r="AX47" s="33">
        <f t="shared" si="20"/>
        <v>46.545454545454547</v>
      </c>
      <c r="AY47" s="33">
        <f t="shared" si="20"/>
        <v>69.818181818181813</v>
      </c>
      <c r="AZ47" s="33">
        <f t="shared" si="20"/>
        <v>104.72727272727272</v>
      </c>
      <c r="BA47" s="33">
        <f t="shared" si="20"/>
        <v>139.63636363636363</v>
      </c>
      <c r="BB47" s="33">
        <f t="shared" si="20"/>
        <v>174.54545454545453</v>
      </c>
      <c r="BC47" s="33">
        <f t="shared" si="20"/>
        <v>221.09090909090907</v>
      </c>
      <c r="BD47" s="33">
        <f t="shared" si="20"/>
        <v>267.63636363636363</v>
      </c>
      <c r="BE47" s="33">
        <f t="shared" si="20"/>
        <v>325.81818181818181</v>
      </c>
    </row>
    <row r="48" spans="1:57" ht="30" customHeight="1" thickBot="1" x14ac:dyDescent="0.6">
      <c r="A48" s="344"/>
      <c r="B48" s="345" t="s">
        <v>136</v>
      </c>
      <c r="C48" s="346"/>
      <c r="D48" s="346"/>
      <c r="E48" s="347"/>
      <c r="F48" s="162"/>
      <c r="G48" s="162"/>
      <c r="H48" s="141">
        <v>200</v>
      </c>
      <c r="I48" s="141">
        <v>200</v>
      </c>
      <c r="J48" s="141">
        <v>200</v>
      </c>
      <c r="K48" s="141">
        <v>200</v>
      </c>
      <c r="L48" s="141">
        <v>200</v>
      </c>
      <c r="M48" s="141">
        <v>200</v>
      </c>
      <c r="N48" s="141">
        <v>200</v>
      </c>
      <c r="O48" s="141">
        <v>200</v>
      </c>
      <c r="P48" s="141">
        <v>200</v>
      </c>
      <c r="Q48" s="142">
        <f t="shared" si="0"/>
        <v>1800</v>
      </c>
      <c r="T48" s="32" t="s">
        <v>123</v>
      </c>
      <c r="U48" s="33">
        <f>F32</f>
        <v>0</v>
      </c>
      <c r="V48" s="33">
        <f t="shared" si="18"/>
        <v>0</v>
      </c>
      <c r="W48" s="33">
        <f t="shared" si="18"/>
        <v>2</v>
      </c>
      <c r="X48" s="33">
        <f t="shared" si="18"/>
        <v>4</v>
      </c>
      <c r="Y48" s="33">
        <f t="shared" si="18"/>
        <v>7</v>
      </c>
      <c r="Z48" s="33">
        <f t="shared" si="18"/>
        <v>10</v>
      </c>
      <c r="AA48" s="33">
        <f t="shared" si="18"/>
        <v>13</v>
      </c>
      <c r="AB48" s="33">
        <f t="shared" si="18"/>
        <v>17</v>
      </c>
      <c r="AC48" s="33">
        <f t="shared" si="18"/>
        <v>21</v>
      </c>
      <c r="AD48" s="33">
        <f t="shared" si="18"/>
        <v>25</v>
      </c>
      <c r="AE48" s="33">
        <f t="shared" si="18"/>
        <v>30</v>
      </c>
      <c r="AH48" s="33">
        <f>F58</f>
        <v>0</v>
      </c>
      <c r="AI48" s="33">
        <f t="shared" si="19"/>
        <v>0</v>
      </c>
      <c r="AJ48" s="33">
        <f t="shared" si="19"/>
        <v>160</v>
      </c>
      <c r="AK48" s="33">
        <f t="shared" si="19"/>
        <v>320</v>
      </c>
      <c r="AL48" s="33">
        <f t="shared" si="19"/>
        <v>560</v>
      </c>
      <c r="AM48" s="33">
        <f t="shared" si="19"/>
        <v>800</v>
      </c>
      <c r="AN48" s="33">
        <f t="shared" si="19"/>
        <v>1040</v>
      </c>
      <c r="AO48" s="33">
        <f t="shared" si="19"/>
        <v>1360</v>
      </c>
      <c r="AP48" s="33">
        <f t="shared" si="19"/>
        <v>1680</v>
      </c>
      <c r="AQ48" s="33">
        <f t="shared" si="19"/>
        <v>2000</v>
      </c>
      <c r="AR48" s="33">
        <f t="shared" si="19"/>
        <v>2400</v>
      </c>
      <c r="AU48" s="33">
        <f>F78</f>
        <v>0</v>
      </c>
      <c r="AV48" s="33">
        <f t="shared" si="20"/>
        <v>0</v>
      </c>
      <c r="AW48" s="33">
        <f t="shared" si="20"/>
        <v>14.545454545454545</v>
      </c>
      <c r="AX48" s="33">
        <f t="shared" si="20"/>
        <v>29.09090909090909</v>
      </c>
      <c r="AY48" s="33">
        <f t="shared" si="20"/>
        <v>50.909090909090907</v>
      </c>
      <c r="AZ48" s="33">
        <f t="shared" si="20"/>
        <v>72.72727272727272</v>
      </c>
      <c r="BA48" s="33">
        <f t="shared" si="20"/>
        <v>94.545454545454533</v>
      </c>
      <c r="BB48" s="33">
        <f t="shared" si="20"/>
        <v>123.63636363636363</v>
      </c>
      <c r="BC48" s="33">
        <f t="shared" si="20"/>
        <v>152.72727272727272</v>
      </c>
      <c r="BD48" s="33">
        <f t="shared" si="20"/>
        <v>181.81818181818181</v>
      </c>
      <c r="BE48" s="33">
        <f t="shared" si="20"/>
        <v>218.18181818181819</v>
      </c>
    </row>
    <row r="49" spans="1:57" ht="30" customHeight="1" outlineLevel="1" thickTop="1" x14ac:dyDescent="0.55000000000000004">
      <c r="A49" s="363" t="s">
        <v>140</v>
      </c>
      <c r="B49" s="317" t="s">
        <v>118</v>
      </c>
      <c r="C49" s="350" t="s">
        <v>119</v>
      </c>
      <c r="D49" s="351"/>
      <c r="E49" s="352"/>
      <c r="F49" s="163"/>
      <c r="G49" s="163"/>
      <c r="H49" s="188">
        <f t="shared" ref="H49:P49" si="21">ROUNDDOWN(IF($C$5=0,0,IF($C$5*$N$5&gt;200,200*H23,$C$5*$N$5*H23)),0)</f>
        <v>240</v>
      </c>
      <c r="I49" s="188">
        <f t="shared" si="21"/>
        <v>240</v>
      </c>
      <c r="J49" s="188">
        <f t="shared" si="21"/>
        <v>240</v>
      </c>
      <c r="K49" s="188">
        <f>ROUNDDOWN(IF($C$5=0,0,IF($C$5*$N$5&gt;200,200*K23,$C$5*$N$5*K23)),0)</f>
        <v>360</v>
      </c>
      <c r="L49" s="188">
        <f>ROUNDDOWN(IF($C$5=0,0,IF($C$5*$N$5&gt;200,200*L23,$C$5*$N$5*L23)),0)</f>
        <v>360</v>
      </c>
      <c r="M49" s="188">
        <f t="shared" si="21"/>
        <v>360</v>
      </c>
      <c r="N49" s="188">
        <f t="shared" si="21"/>
        <v>480</v>
      </c>
      <c r="O49" s="188">
        <f t="shared" si="21"/>
        <v>480</v>
      </c>
      <c r="P49" s="188">
        <f t="shared" si="21"/>
        <v>600</v>
      </c>
      <c r="Q49" s="143">
        <f t="shared" si="0"/>
        <v>3360</v>
      </c>
      <c r="T49" s="32" t="s">
        <v>124</v>
      </c>
      <c r="U49" s="33">
        <f>F33</f>
        <v>0</v>
      </c>
      <c r="V49" s="33">
        <f t="shared" si="18"/>
        <v>0</v>
      </c>
      <c r="W49" s="33">
        <f t="shared" si="18"/>
        <v>2</v>
      </c>
      <c r="X49" s="33">
        <f t="shared" si="18"/>
        <v>5</v>
      </c>
      <c r="Y49" s="33">
        <f t="shared" si="18"/>
        <v>8</v>
      </c>
      <c r="Z49" s="33">
        <f t="shared" si="18"/>
        <v>11</v>
      </c>
      <c r="AA49" s="33">
        <f t="shared" si="18"/>
        <v>15</v>
      </c>
      <c r="AB49" s="33">
        <f t="shared" si="18"/>
        <v>19</v>
      </c>
      <c r="AC49" s="33">
        <f t="shared" si="18"/>
        <v>23</v>
      </c>
      <c r="AD49" s="33">
        <f t="shared" si="18"/>
        <v>28</v>
      </c>
      <c r="AE49" s="33">
        <f t="shared" si="18"/>
        <v>33</v>
      </c>
      <c r="AG49" s="32" t="s">
        <v>124</v>
      </c>
      <c r="AH49" s="33">
        <f>F59</f>
        <v>0</v>
      </c>
      <c r="AI49" s="33">
        <f t="shared" si="19"/>
        <v>0</v>
      </c>
      <c r="AJ49" s="33">
        <f t="shared" si="19"/>
        <v>112</v>
      </c>
      <c r="AK49" s="33">
        <f t="shared" si="19"/>
        <v>280</v>
      </c>
      <c r="AL49" s="33">
        <f t="shared" si="19"/>
        <v>448</v>
      </c>
      <c r="AM49" s="33">
        <f t="shared" si="19"/>
        <v>616</v>
      </c>
      <c r="AN49" s="33">
        <f t="shared" si="19"/>
        <v>840</v>
      </c>
      <c r="AO49" s="33">
        <f t="shared" si="19"/>
        <v>1064</v>
      </c>
      <c r="AP49" s="33">
        <f t="shared" si="19"/>
        <v>1288</v>
      </c>
      <c r="AQ49" s="33">
        <f t="shared" si="19"/>
        <v>1568</v>
      </c>
      <c r="AR49" s="33">
        <f t="shared" si="19"/>
        <v>1848</v>
      </c>
      <c r="AT49" s="32" t="s">
        <v>124</v>
      </c>
      <c r="AU49" s="33">
        <f>F79</f>
        <v>0</v>
      </c>
      <c r="AV49" s="33">
        <f t="shared" si="20"/>
        <v>0</v>
      </c>
      <c r="AW49" s="33">
        <f t="shared" si="20"/>
        <v>10.181818181818182</v>
      </c>
      <c r="AX49" s="33">
        <f t="shared" si="20"/>
        <v>25.454545454545453</v>
      </c>
      <c r="AY49" s="33">
        <f t="shared" si="20"/>
        <v>40.727272727272727</v>
      </c>
      <c r="AZ49" s="33">
        <f t="shared" si="20"/>
        <v>56</v>
      </c>
      <c r="BA49" s="33">
        <f t="shared" si="20"/>
        <v>76.36363636363636</v>
      </c>
      <c r="BB49" s="33">
        <f t="shared" si="20"/>
        <v>96.72727272727272</v>
      </c>
      <c r="BC49" s="33">
        <f t="shared" si="20"/>
        <v>117.09090909090908</v>
      </c>
      <c r="BD49" s="33">
        <f t="shared" si="20"/>
        <v>142.54545454545453</v>
      </c>
      <c r="BE49" s="33">
        <f t="shared" si="20"/>
        <v>168</v>
      </c>
    </row>
    <row r="50" spans="1:57" ht="30" customHeight="1" outlineLevel="1" x14ac:dyDescent="0.55000000000000004">
      <c r="A50" s="343"/>
      <c r="B50" s="318"/>
      <c r="C50" s="350" t="s">
        <v>122</v>
      </c>
      <c r="D50" s="351"/>
      <c r="E50" s="352"/>
      <c r="F50" s="159"/>
      <c r="G50" s="159"/>
      <c r="H50" s="188">
        <f>ROUNDDOWN(IF($C$5=0,0,IF($C$5*$N$6&gt;=200,200*H24,$C$5*$N$6*H24)),0)</f>
        <v>150</v>
      </c>
      <c r="I50" s="188">
        <f t="shared" ref="I50:P50" si="22">ROUNDDOWN(IF($C$5=0,0,IF($C$5*$N$6&gt;=200,200*I24,$C$5*$N$6*I24)),0)</f>
        <v>150</v>
      </c>
      <c r="J50" s="188">
        <f t="shared" si="22"/>
        <v>225</v>
      </c>
      <c r="K50" s="188">
        <f>ROUNDDOWN(IF($C$5=0,0,IF($C$5*$N$6&gt;=200,200*K24,$C$5*$N$6*K24)),0)</f>
        <v>225</v>
      </c>
      <c r="L50" s="188">
        <f>ROUNDDOWN(IF($C$5=0,0,IF($C$5*$N$6&gt;=200,200*L24,$C$5*$N$6*L24)),0)</f>
        <v>225</v>
      </c>
      <c r="M50" s="188">
        <f t="shared" si="22"/>
        <v>300</v>
      </c>
      <c r="N50" s="188">
        <f t="shared" si="22"/>
        <v>300</v>
      </c>
      <c r="O50" s="188">
        <f t="shared" si="22"/>
        <v>300</v>
      </c>
      <c r="P50" s="188">
        <f t="shared" si="22"/>
        <v>375</v>
      </c>
      <c r="Q50" s="140">
        <f t="shared" si="0"/>
        <v>2250</v>
      </c>
      <c r="T50" s="32" t="s">
        <v>126</v>
      </c>
      <c r="U50" s="33">
        <f>F34</f>
        <v>0</v>
      </c>
      <c r="V50" s="33">
        <f t="shared" si="18"/>
        <v>0</v>
      </c>
      <c r="W50" s="33">
        <f t="shared" si="18"/>
        <v>6</v>
      </c>
      <c r="X50" s="33">
        <f t="shared" si="18"/>
        <v>13</v>
      </c>
      <c r="Y50" s="33">
        <f t="shared" si="18"/>
        <v>21</v>
      </c>
      <c r="Z50" s="33">
        <f t="shared" si="18"/>
        <v>30</v>
      </c>
      <c r="AA50" s="33">
        <f t="shared" si="18"/>
        <v>40</v>
      </c>
      <c r="AB50" s="33">
        <f t="shared" si="18"/>
        <v>51</v>
      </c>
      <c r="AC50" s="33">
        <f t="shared" si="18"/>
        <v>63</v>
      </c>
      <c r="AD50" s="33">
        <f t="shared" si="18"/>
        <v>76</v>
      </c>
      <c r="AE50" s="33">
        <f t="shared" si="18"/>
        <v>91</v>
      </c>
      <c r="AG50" s="32" t="s">
        <v>126</v>
      </c>
      <c r="AH50" s="33">
        <f>F60</f>
        <v>0</v>
      </c>
      <c r="AI50" s="33">
        <f t="shared" si="19"/>
        <v>0</v>
      </c>
      <c r="AJ50" s="33">
        <f t="shared" si="19"/>
        <v>528</v>
      </c>
      <c r="AK50" s="33">
        <f t="shared" si="19"/>
        <v>1112</v>
      </c>
      <c r="AL50" s="33">
        <f t="shared" si="19"/>
        <v>1776</v>
      </c>
      <c r="AM50" s="33">
        <f t="shared" si="19"/>
        <v>2568</v>
      </c>
      <c r="AN50" s="33">
        <f t="shared" si="19"/>
        <v>3416</v>
      </c>
      <c r="AO50" s="33">
        <f t="shared" si="19"/>
        <v>4344</v>
      </c>
      <c r="AP50" s="33">
        <f t="shared" si="19"/>
        <v>5400</v>
      </c>
      <c r="AQ50" s="33">
        <f t="shared" si="19"/>
        <v>6512</v>
      </c>
      <c r="AR50" s="33">
        <f t="shared" si="19"/>
        <v>7832</v>
      </c>
      <c r="AT50" s="32" t="s">
        <v>126</v>
      </c>
      <c r="AU50" s="33">
        <f>F80</f>
        <v>0</v>
      </c>
      <c r="AV50" s="33">
        <f t="shared" si="20"/>
        <v>0</v>
      </c>
      <c r="AW50" s="33">
        <f t="shared" si="20"/>
        <v>48</v>
      </c>
      <c r="AX50" s="33">
        <f t="shared" si="20"/>
        <v>101.09090909090909</v>
      </c>
      <c r="AY50" s="33">
        <f t="shared" si="20"/>
        <v>161.45454545454547</v>
      </c>
      <c r="AZ50" s="33">
        <f t="shared" si="20"/>
        <v>233.45454545454547</v>
      </c>
      <c r="BA50" s="33">
        <f t="shared" si="20"/>
        <v>310.54545454545456</v>
      </c>
      <c r="BB50" s="33">
        <f t="shared" si="20"/>
        <v>394.90909090909093</v>
      </c>
      <c r="BC50" s="33">
        <f t="shared" si="20"/>
        <v>490.90909090909093</v>
      </c>
      <c r="BD50" s="33">
        <f t="shared" si="20"/>
        <v>592</v>
      </c>
      <c r="BE50" s="33">
        <f t="shared" si="20"/>
        <v>712</v>
      </c>
    </row>
    <row r="51" spans="1:57" ht="30" customHeight="1" outlineLevel="1" x14ac:dyDescent="0.55000000000000004">
      <c r="A51" s="343"/>
      <c r="B51" s="318"/>
      <c r="C51" s="350" t="s">
        <v>65</v>
      </c>
      <c r="D51" s="351"/>
      <c r="E51" s="352"/>
      <c r="F51" s="159"/>
      <c r="G51" s="159"/>
      <c r="H51" s="188">
        <f t="shared" ref="H51:K51" si="23">ROUNDDOWN(IF($C$6=0,0,IF(($C$6*$N$7+20)&gt;=200,200*H25,($C$6*$N$7+20)*H25)),0)</f>
        <v>107</v>
      </c>
      <c r="I51" s="188">
        <f t="shared" si="23"/>
        <v>160</v>
      </c>
      <c r="J51" s="188">
        <f t="shared" si="23"/>
        <v>160</v>
      </c>
      <c r="K51" s="188">
        <f t="shared" si="23"/>
        <v>160</v>
      </c>
      <c r="L51" s="188">
        <f>ROUNDDOWN(IF($C$6=0,0,IF(($C$6*$N$7+20)&gt;=200,200*L25,($C$6*$N$7+20)*L25)),0)</f>
        <v>214</v>
      </c>
      <c r="M51" s="188">
        <f t="shared" ref="M51:P51" si="24">ROUNDDOWN(IF($C$6=0,0,IF(($C$6*$N$7+20)&gt;=200,200*M25,($C$6*$N$7+20)*M25)),0)</f>
        <v>214</v>
      </c>
      <c r="N51" s="188">
        <f t="shared" si="24"/>
        <v>214</v>
      </c>
      <c r="O51" s="188">
        <f t="shared" si="24"/>
        <v>268</v>
      </c>
      <c r="P51" s="188">
        <f t="shared" si="24"/>
        <v>268</v>
      </c>
      <c r="Q51" s="140">
        <f t="shared" si="0"/>
        <v>1765</v>
      </c>
      <c r="T51" s="32" t="s">
        <v>128</v>
      </c>
      <c r="U51" s="32">
        <v>1</v>
      </c>
      <c r="V51" s="32">
        <v>1</v>
      </c>
      <c r="W51" s="32">
        <v>1</v>
      </c>
      <c r="X51" s="32">
        <v>1</v>
      </c>
      <c r="Y51" s="32">
        <v>1</v>
      </c>
      <c r="Z51" s="32">
        <v>1</v>
      </c>
      <c r="AA51" s="32">
        <v>1</v>
      </c>
      <c r="AB51" s="32">
        <v>1</v>
      </c>
      <c r="AC51" s="32">
        <v>1</v>
      </c>
      <c r="AD51" s="32">
        <v>1</v>
      </c>
      <c r="AE51" s="32">
        <v>1</v>
      </c>
      <c r="AG51" s="32" t="s">
        <v>128</v>
      </c>
      <c r="AH51" s="32">
        <v>1</v>
      </c>
      <c r="AI51" s="32">
        <v>1</v>
      </c>
      <c r="AJ51" s="32">
        <v>1</v>
      </c>
      <c r="AK51" s="32">
        <v>1</v>
      </c>
      <c r="AL51" s="32">
        <v>1</v>
      </c>
      <c r="AM51" s="32">
        <v>1</v>
      </c>
      <c r="AN51" s="32">
        <v>1</v>
      </c>
      <c r="AO51" s="32">
        <v>1</v>
      </c>
      <c r="AP51" s="32">
        <v>1</v>
      </c>
      <c r="AQ51" s="32">
        <v>1</v>
      </c>
      <c r="AR51" s="32">
        <v>1</v>
      </c>
      <c r="AT51" s="32" t="s">
        <v>128</v>
      </c>
      <c r="AU51" s="32">
        <v>1</v>
      </c>
      <c r="AV51" s="32">
        <v>1</v>
      </c>
      <c r="AW51" s="32">
        <v>1</v>
      </c>
      <c r="AX51" s="32">
        <v>1</v>
      </c>
      <c r="AY51" s="32">
        <v>1</v>
      </c>
      <c r="AZ51" s="32">
        <v>1</v>
      </c>
      <c r="BA51" s="32">
        <v>1</v>
      </c>
      <c r="BB51" s="32">
        <v>1</v>
      </c>
      <c r="BC51" s="32">
        <v>1</v>
      </c>
      <c r="BD51" s="32">
        <v>1</v>
      </c>
      <c r="BE51" s="32">
        <v>1</v>
      </c>
    </row>
    <row r="52" spans="1:57" ht="30" customHeight="1" outlineLevel="1" x14ac:dyDescent="0.55000000000000004">
      <c r="A52" s="343"/>
      <c r="B52" s="319"/>
      <c r="C52" s="350" t="s">
        <v>125</v>
      </c>
      <c r="D52" s="351"/>
      <c r="E52" s="352"/>
      <c r="F52" s="159"/>
      <c r="G52" s="159"/>
      <c r="H52" s="189">
        <f t="shared" ref="H52:P52" si="25">SUM(H49:H51)</f>
        <v>497</v>
      </c>
      <c r="I52" s="189">
        <f t="shared" si="25"/>
        <v>550</v>
      </c>
      <c r="J52" s="189">
        <f t="shared" si="25"/>
        <v>625</v>
      </c>
      <c r="K52" s="189">
        <f t="shared" si="25"/>
        <v>745</v>
      </c>
      <c r="L52" s="189">
        <f t="shared" si="25"/>
        <v>799</v>
      </c>
      <c r="M52" s="189">
        <f t="shared" si="25"/>
        <v>874</v>
      </c>
      <c r="N52" s="189">
        <f t="shared" si="25"/>
        <v>994</v>
      </c>
      <c r="O52" s="189">
        <f t="shared" si="25"/>
        <v>1048</v>
      </c>
      <c r="P52" s="189">
        <f t="shared" si="25"/>
        <v>1243</v>
      </c>
      <c r="Q52" s="140">
        <f t="shared" si="0"/>
        <v>7375</v>
      </c>
      <c r="T52" s="32" t="s">
        <v>141</v>
      </c>
      <c r="AG52" s="32" t="s">
        <v>141</v>
      </c>
      <c r="AT52" s="32" t="s">
        <v>142</v>
      </c>
    </row>
    <row r="53" spans="1:57" ht="30" customHeight="1" outlineLevel="1" x14ac:dyDescent="0.55000000000000004">
      <c r="A53" s="343"/>
      <c r="B53" s="317" t="s">
        <v>127</v>
      </c>
      <c r="C53" s="362" t="s">
        <v>143</v>
      </c>
      <c r="D53" s="324"/>
      <c r="E53" s="325"/>
      <c r="F53" s="159"/>
      <c r="G53" s="159"/>
      <c r="H53" s="188">
        <f t="shared" ref="H53:P53" si="26">ROUNDDOWN(IF($C$7=0,0,IF($C$7*$N$5&gt;=200,200*H27,$C$7*$N$5*H27)),0)</f>
        <v>192</v>
      </c>
      <c r="I53" s="188">
        <f t="shared" si="26"/>
        <v>192</v>
      </c>
      <c r="J53" s="188">
        <f>ROUNDDOWN(IF($C$7=0,0,IF($C$7*$N$5&gt;=200,200*J27,$C$7*$N$5*J27)),0)</f>
        <v>192</v>
      </c>
      <c r="K53" s="188">
        <f>ROUNDDOWN(IF($C$7=0,0,IF($C$7*$N$5&gt;=200,200*K27,$C$7*$N$5*K27)),0)</f>
        <v>288</v>
      </c>
      <c r="L53" s="188">
        <f t="shared" si="26"/>
        <v>288</v>
      </c>
      <c r="M53" s="188">
        <f t="shared" si="26"/>
        <v>288</v>
      </c>
      <c r="N53" s="188">
        <f t="shared" si="26"/>
        <v>384</v>
      </c>
      <c r="O53" s="188">
        <f t="shared" si="26"/>
        <v>384</v>
      </c>
      <c r="P53" s="188">
        <f t="shared" si="26"/>
        <v>480</v>
      </c>
      <c r="Q53" s="140">
        <f t="shared" si="0"/>
        <v>2688</v>
      </c>
      <c r="T53" s="32" t="s">
        <v>101</v>
      </c>
      <c r="U53" s="158" t="s">
        <v>102</v>
      </c>
      <c r="V53" s="158" t="s">
        <v>103</v>
      </c>
      <c r="W53" s="158" t="s">
        <v>104</v>
      </c>
      <c r="X53" s="158" t="s">
        <v>105</v>
      </c>
      <c r="Y53" s="158" t="s">
        <v>106</v>
      </c>
      <c r="Z53" s="158" t="s">
        <v>107</v>
      </c>
      <c r="AA53" s="158" t="s">
        <v>108</v>
      </c>
      <c r="AB53" s="158" t="s">
        <v>109</v>
      </c>
      <c r="AC53" s="158" t="s">
        <v>110</v>
      </c>
      <c r="AD53" s="158" t="s">
        <v>111</v>
      </c>
      <c r="AE53" s="158" t="s">
        <v>112</v>
      </c>
      <c r="AG53" s="32" t="s">
        <v>113</v>
      </c>
      <c r="AH53" s="158" t="s">
        <v>102</v>
      </c>
      <c r="AI53" s="158" t="s">
        <v>103</v>
      </c>
      <c r="AJ53" s="158" t="s">
        <v>104</v>
      </c>
      <c r="AK53" s="158" t="s">
        <v>105</v>
      </c>
      <c r="AL53" s="158" t="s">
        <v>106</v>
      </c>
      <c r="AM53" s="158" t="s">
        <v>107</v>
      </c>
      <c r="AN53" s="158" t="s">
        <v>108</v>
      </c>
      <c r="AO53" s="158" t="s">
        <v>109</v>
      </c>
      <c r="AP53" s="158" t="s">
        <v>110</v>
      </c>
      <c r="AQ53" s="158" t="s">
        <v>111</v>
      </c>
      <c r="AR53" s="158" t="s">
        <v>112</v>
      </c>
      <c r="AT53" s="32" t="s">
        <v>114</v>
      </c>
      <c r="AU53" s="158" t="s">
        <v>102</v>
      </c>
      <c r="AV53" s="158" t="s">
        <v>103</v>
      </c>
      <c r="AW53" s="158" t="s">
        <v>104</v>
      </c>
      <c r="AX53" s="158" t="s">
        <v>105</v>
      </c>
      <c r="AY53" s="158" t="s">
        <v>106</v>
      </c>
      <c r="AZ53" s="158" t="s">
        <v>107</v>
      </c>
      <c r="BA53" s="158" t="s">
        <v>108</v>
      </c>
      <c r="BB53" s="158" t="s">
        <v>109</v>
      </c>
      <c r="BC53" s="158" t="s">
        <v>110</v>
      </c>
      <c r="BD53" s="158" t="s">
        <v>111</v>
      </c>
      <c r="BE53" s="158" t="s">
        <v>112</v>
      </c>
    </row>
    <row r="54" spans="1:57" ht="30" customHeight="1" outlineLevel="1" x14ac:dyDescent="0.55000000000000004">
      <c r="A54" s="343"/>
      <c r="B54" s="318"/>
      <c r="C54" s="335" t="s">
        <v>144</v>
      </c>
      <c r="D54" s="327"/>
      <c r="E54" s="328"/>
      <c r="F54" s="159"/>
      <c r="G54" s="159"/>
      <c r="H54" s="188">
        <f t="shared" ref="H54:P54" si="27">ROUNDDOWN(IF($C$7=0,0,IF($C$7*$N$6&gt;=200,200*H28,$C$7*$N$6*H28)),0)</f>
        <v>120</v>
      </c>
      <c r="I54" s="188">
        <f>ROUNDDOWN(IF($C$7=0,0,IF($C$7*$N$6&gt;=200,200*I28,$C$7*$N$6*I28)),0)</f>
        <v>120</v>
      </c>
      <c r="J54" s="188">
        <f>ROUNDDOWN(IF($C$7=0,0,IF($C$7*$N$6&gt;=200,200*J28,$C$7*$N$6*J28)),0)</f>
        <v>180</v>
      </c>
      <c r="K54" s="188">
        <f>ROUNDDOWN(IF($C$7=0,0,IF($C$7*$N$6&gt;=200,200*K28,$C$7*$N$6*K28)),0)</f>
        <v>180</v>
      </c>
      <c r="L54" s="188">
        <f>ROUNDDOWN(IF($C$7=0,0,IF($C$7*$N$6&gt;=200,200*L28,$C$7*$N$6*L28)),0)</f>
        <v>180</v>
      </c>
      <c r="M54" s="188">
        <f t="shared" si="27"/>
        <v>240</v>
      </c>
      <c r="N54" s="188">
        <f t="shared" si="27"/>
        <v>240</v>
      </c>
      <c r="O54" s="188">
        <f t="shared" si="27"/>
        <v>240</v>
      </c>
      <c r="P54" s="188">
        <f t="shared" si="27"/>
        <v>300</v>
      </c>
      <c r="Q54" s="140">
        <f t="shared" ref="Q54:Q85" si="28">SUM(F54:P54)</f>
        <v>1800</v>
      </c>
      <c r="U54" s="32" t="s">
        <v>116</v>
      </c>
      <c r="V54" s="32" t="s">
        <v>116</v>
      </c>
      <c r="W54" s="32" t="s">
        <v>116</v>
      </c>
      <c r="X54" s="32" t="s">
        <v>116</v>
      </c>
      <c r="Y54" s="32" t="s">
        <v>116</v>
      </c>
      <c r="Z54" s="32" t="s">
        <v>116</v>
      </c>
      <c r="AA54" s="32" t="s">
        <v>116</v>
      </c>
      <c r="AB54" s="32" t="s">
        <v>116</v>
      </c>
      <c r="AC54" s="32" t="s">
        <v>116</v>
      </c>
      <c r="AD54" s="32" t="s">
        <v>116</v>
      </c>
      <c r="AE54" s="32" t="s">
        <v>116</v>
      </c>
      <c r="AH54" s="32" t="s">
        <v>116</v>
      </c>
      <c r="AI54" s="32" t="s">
        <v>116</v>
      </c>
      <c r="AJ54" s="32" t="s">
        <v>116</v>
      </c>
      <c r="AK54" s="32" t="s">
        <v>116</v>
      </c>
      <c r="AL54" s="32" t="s">
        <v>116</v>
      </c>
      <c r="AM54" s="32" t="s">
        <v>116</v>
      </c>
      <c r="AN54" s="32" t="s">
        <v>116</v>
      </c>
      <c r="AO54" s="32" t="s">
        <v>116</v>
      </c>
      <c r="AP54" s="32" t="s">
        <v>116</v>
      </c>
      <c r="AQ54" s="32" t="s">
        <v>116</v>
      </c>
      <c r="AR54" s="32" t="s">
        <v>116</v>
      </c>
      <c r="AU54" s="32" t="s">
        <v>117</v>
      </c>
      <c r="AV54" s="32" t="s">
        <v>117</v>
      </c>
      <c r="AW54" s="32" t="s">
        <v>117</v>
      </c>
      <c r="AX54" s="32" t="s">
        <v>117</v>
      </c>
      <c r="AY54" s="32" t="s">
        <v>117</v>
      </c>
      <c r="AZ54" s="32" t="s">
        <v>117</v>
      </c>
      <c r="BA54" s="32" t="s">
        <v>117</v>
      </c>
      <c r="BB54" s="32" t="s">
        <v>117</v>
      </c>
      <c r="BC54" s="32" t="s">
        <v>117</v>
      </c>
      <c r="BD54" s="32" t="s">
        <v>117</v>
      </c>
      <c r="BE54" s="32" t="s">
        <v>117</v>
      </c>
    </row>
    <row r="55" spans="1:57" ht="30" customHeight="1" outlineLevel="1" x14ac:dyDescent="0.55000000000000004">
      <c r="A55" s="343"/>
      <c r="B55" s="318"/>
      <c r="C55" s="336" t="s">
        <v>145</v>
      </c>
      <c r="D55" s="330"/>
      <c r="E55" s="331"/>
      <c r="F55" s="159"/>
      <c r="G55" s="159"/>
      <c r="H55" s="188">
        <f t="shared" ref="H55:K55" si="29">ROUNDDOWN(IF($C$8=0,0,IF(($C$8*$N$7+20)&gt;=200,200*H29,($C$8*$N$7+20)*H29)),0)</f>
        <v>80</v>
      </c>
      <c r="I55" s="188">
        <f>ROUNDDOWN(IF($C$8=0,0,IF(($C$8*$N$7+20)&gt;=200,200*I29,($C$8*$N$7+20)*I29)),0)</f>
        <v>120</v>
      </c>
      <c r="J55" s="188">
        <f>ROUNDDOWN(IF($C$8=0,0,IF(($C$8*$N$7+20)&gt;=200,200*J29,($C$8*$N$7+20)*J29)),0)</f>
        <v>120</v>
      </c>
      <c r="K55" s="188">
        <f t="shared" si="29"/>
        <v>120</v>
      </c>
      <c r="L55" s="188">
        <f t="shared" ref="L55:P55" si="30">ROUNDDOWN(IF($C$8=0,0,IF(($C$8*$N$7+20)&gt;=200,200*L29,($C$8*$N$7+20)*L29)),0)</f>
        <v>160</v>
      </c>
      <c r="M55" s="188">
        <f t="shared" si="30"/>
        <v>160</v>
      </c>
      <c r="N55" s="188">
        <f t="shared" si="30"/>
        <v>160</v>
      </c>
      <c r="O55" s="188">
        <f t="shared" si="30"/>
        <v>200</v>
      </c>
      <c r="P55" s="188">
        <f t="shared" si="30"/>
        <v>200</v>
      </c>
      <c r="Q55" s="140">
        <f t="shared" si="28"/>
        <v>1320</v>
      </c>
      <c r="T55" s="32" t="s">
        <v>120</v>
      </c>
      <c r="U55" s="33">
        <f>F35</f>
        <v>0</v>
      </c>
      <c r="V55" s="33">
        <f t="shared" ref="V55:AE58" si="31">G35+U55</f>
        <v>0</v>
      </c>
      <c r="W55" s="33">
        <f t="shared" si="31"/>
        <v>2</v>
      </c>
      <c r="X55" s="33">
        <f t="shared" si="31"/>
        <v>4</v>
      </c>
      <c r="Y55" s="33">
        <f t="shared" si="31"/>
        <v>6</v>
      </c>
      <c r="Z55" s="33">
        <f t="shared" si="31"/>
        <v>9</v>
      </c>
      <c r="AA55" s="33">
        <f t="shared" si="31"/>
        <v>12</v>
      </c>
      <c r="AB55" s="33">
        <f t="shared" si="31"/>
        <v>15</v>
      </c>
      <c r="AC55" s="33">
        <f t="shared" si="31"/>
        <v>19</v>
      </c>
      <c r="AD55" s="33">
        <f t="shared" si="31"/>
        <v>23</v>
      </c>
      <c r="AE55" s="33">
        <f t="shared" si="31"/>
        <v>28</v>
      </c>
      <c r="AG55" s="32" t="s">
        <v>121</v>
      </c>
      <c r="AH55" s="33">
        <f>F61</f>
        <v>0</v>
      </c>
      <c r="AI55" s="33">
        <f t="shared" ref="AI55:AR58" si="32">AH55+G61</f>
        <v>0</v>
      </c>
      <c r="AJ55" s="33">
        <f t="shared" si="32"/>
        <v>166</v>
      </c>
      <c r="AK55" s="33">
        <f t="shared" si="32"/>
        <v>332</v>
      </c>
      <c r="AL55" s="33">
        <f t="shared" si="32"/>
        <v>498</v>
      </c>
      <c r="AM55" s="33">
        <f t="shared" si="32"/>
        <v>747</v>
      </c>
      <c r="AN55" s="33">
        <f t="shared" si="32"/>
        <v>996</v>
      </c>
      <c r="AO55" s="33">
        <f t="shared" si="32"/>
        <v>1245</v>
      </c>
      <c r="AP55" s="33">
        <f t="shared" si="32"/>
        <v>1577</v>
      </c>
      <c r="AQ55" s="33">
        <f t="shared" si="32"/>
        <v>1909</v>
      </c>
      <c r="AR55" s="33">
        <f t="shared" si="32"/>
        <v>2325</v>
      </c>
      <c r="AT55" s="32" t="s">
        <v>121</v>
      </c>
      <c r="AU55" s="33">
        <f>収支計画書_詳細!F81</f>
        <v>0</v>
      </c>
      <c r="AV55" s="33">
        <f t="shared" ref="AV55:BE58" si="33">AU55+G81</f>
        <v>0</v>
      </c>
      <c r="AW55" s="33">
        <f t="shared" si="33"/>
        <v>15.090909090909092</v>
      </c>
      <c r="AX55" s="33">
        <f t="shared" si="33"/>
        <v>30.181818181818183</v>
      </c>
      <c r="AY55" s="33">
        <f t="shared" si="33"/>
        <v>45.272727272727273</v>
      </c>
      <c r="AZ55" s="33">
        <f t="shared" si="33"/>
        <v>67.909090909090907</v>
      </c>
      <c r="BA55" s="33">
        <f t="shared" si="33"/>
        <v>90.545454545454547</v>
      </c>
      <c r="BB55" s="33">
        <f t="shared" si="33"/>
        <v>113.18181818181819</v>
      </c>
      <c r="BC55" s="33">
        <f t="shared" si="33"/>
        <v>143.36363636363637</v>
      </c>
      <c r="BD55" s="33">
        <f t="shared" si="33"/>
        <v>173.54545454545456</v>
      </c>
      <c r="BE55" s="33">
        <f t="shared" si="33"/>
        <v>211.36363636363637</v>
      </c>
    </row>
    <row r="56" spans="1:57" ht="30" customHeight="1" outlineLevel="1" x14ac:dyDescent="0.55000000000000004">
      <c r="A56" s="343"/>
      <c r="B56" s="319"/>
      <c r="C56" s="350" t="s">
        <v>125</v>
      </c>
      <c r="D56" s="351"/>
      <c r="E56" s="352"/>
      <c r="F56" s="159"/>
      <c r="G56" s="159"/>
      <c r="H56" s="189">
        <f t="shared" ref="H56:P56" si="34">SUM(H53:H55)</f>
        <v>392</v>
      </c>
      <c r="I56" s="189">
        <f t="shared" si="34"/>
        <v>432</v>
      </c>
      <c r="J56" s="189">
        <f t="shared" si="34"/>
        <v>492</v>
      </c>
      <c r="K56" s="189">
        <f t="shared" si="34"/>
        <v>588</v>
      </c>
      <c r="L56" s="189">
        <f t="shared" si="34"/>
        <v>628</v>
      </c>
      <c r="M56" s="189">
        <f t="shared" si="34"/>
        <v>688</v>
      </c>
      <c r="N56" s="189">
        <f t="shared" si="34"/>
        <v>784</v>
      </c>
      <c r="O56" s="189">
        <f t="shared" si="34"/>
        <v>824</v>
      </c>
      <c r="P56" s="189">
        <f t="shared" si="34"/>
        <v>980</v>
      </c>
      <c r="Q56" s="140">
        <f t="shared" si="28"/>
        <v>5808</v>
      </c>
      <c r="T56" s="32" t="s">
        <v>123</v>
      </c>
      <c r="U56" s="33">
        <f>F36</f>
        <v>0</v>
      </c>
      <c r="V56" s="33">
        <f t="shared" si="31"/>
        <v>0</v>
      </c>
      <c r="W56" s="33">
        <f t="shared" si="31"/>
        <v>2</v>
      </c>
      <c r="X56" s="33">
        <f t="shared" si="31"/>
        <v>4</v>
      </c>
      <c r="Y56" s="33">
        <f t="shared" si="31"/>
        <v>7</v>
      </c>
      <c r="Z56" s="33">
        <f t="shared" si="31"/>
        <v>10</v>
      </c>
      <c r="AA56" s="33">
        <f t="shared" si="31"/>
        <v>13</v>
      </c>
      <c r="AB56" s="33">
        <f t="shared" si="31"/>
        <v>17</v>
      </c>
      <c r="AC56" s="33">
        <f t="shared" si="31"/>
        <v>21</v>
      </c>
      <c r="AD56" s="33">
        <f t="shared" si="31"/>
        <v>25</v>
      </c>
      <c r="AE56" s="33">
        <f t="shared" si="31"/>
        <v>30</v>
      </c>
      <c r="AH56" s="33">
        <f>F62</f>
        <v>0</v>
      </c>
      <c r="AI56" s="33">
        <f t="shared" si="32"/>
        <v>0</v>
      </c>
      <c r="AJ56" s="33">
        <f t="shared" si="32"/>
        <v>104</v>
      </c>
      <c r="AK56" s="33">
        <f t="shared" si="32"/>
        <v>208</v>
      </c>
      <c r="AL56" s="33">
        <f t="shared" si="32"/>
        <v>364</v>
      </c>
      <c r="AM56" s="33">
        <f t="shared" si="32"/>
        <v>520</v>
      </c>
      <c r="AN56" s="33">
        <f t="shared" si="32"/>
        <v>676</v>
      </c>
      <c r="AO56" s="33">
        <f t="shared" si="32"/>
        <v>884</v>
      </c>
      <c r="AP56" s="33">
        <f t="shared" si="32"/>
        <v>1092</v>
      </c>
      <c r="AQ56" s="33">
        <f t="shared" si="32"/>
        <v>1300</v>
      </c>
      <c r="AR56" s="33">
        <f t="shared" si="32"/>
        <v>1560</v>
      </c>
      <c r="AU56" s="33">
        <f>収支計画書_詳細!F82</f>
        <v>0</v>
      </c>
      <c r="AV56" s="33">
        <f t="shared" si="33"/>
        <v>0</v>
      </c>
      <c r="AW56" s="33">
        <f t="shared" si="33"/>
        <v>9.454545454545455</v>
      </c>
      <c r="AX56" s="33">
        <f t="shared" si="33"/>
        <v>18.90909090909091</v>
      </c>
      <c r="AY56" s="33">
        <f t="shared" si="33"/>
        <v>33.090909090909093</v>
      </c>
      <c r="AZ56" s="33">
        <f t="shared" si="33"/>
        <v>47.272727272727273</v>
      </c>
      <c r="BA56" s="33">
        <f t="shared" si="33"/>
        <v>61.454545454545453</v>
      </c>
      <c r="BB56" s="33">
        <f t="shared" si="33"/>
        <v>80.36363636363636</v>
      </c>
      <c r="BC56" s="33">
        <f t="shared" si="33"/>
        <v>99.272727272727266</v>
      </c>
      <c r="BD56" s="33">
        <f t="shared" si="33"/>
        <v>118.18181818181817</v>
      </c>
      <c r="BE56" s="33">
        <f t="shared" si="33"/>
        <v>141.81818181818181</v>
      </c>
    </row>
    <row r="57" spans="1:57" ht="30" customHeight="1" outlineLevel="1" x14ac:dyDescent="0.55000000000000004">
      <c r="A57" s="343"/>
      <c r="B57" s="317" t="s">
        <v>131</v>
      </c>
      <c r="C57" s="362" t="s">
        <v>143</v>
      </c>
      <c r="D57" s="324"/>
      <c r="E57" s="325"/>
      <c r="F57" s="159"/>
      <c r="G57" s="159"/>
      <c r="H57" s="188">
        <f t="shared" ref="H57:O57" si="35">ROUNDDOWN(IF($C$9=0,0,IF($C$9*$N$5&gt;=200,200*H31,$C$9*$N$5*H31)),0)</f>
        <v>256</v>
      </c>
      <c r="I57" s="188">
        <f>ROUNDDOWN(IF($C$9=0,0,IF($C$9*$N$5&gt;=200,200*I31,$C$9*$N$5*I31)),0)</f>
        <v>256</v>
      </c>
      <c r="J57" s="188">
        <f>ROUNDDOWN(IF($C$9=0,0,IF($C$9*$N$5&gt;=200,200*J31,$C$9*$N$5*J31)),0)</f>
        <v>256</v>
      </c>
      <c r="K57" s="188">
        <f>ROUNDDOWN(IF($C$9=0,0,IF($C$9*$N$5&gt;=200,200*K31,$C$9*$N$5*K31)),0)</f>
        <v>384</v>
      </c>
      <c r="L57" s="188">
        <f t="shared" si="35"/>
        <v>384</v>
      </c>
      <c r="M57" s="188">
        <f t="shared" si="35"/>
        <v>384</v>
      </c>
      <c r="N57" s="188">
        <f t="shared" si="35"/>
        <v>512</v>
      </c>
      <c r="O57" s="188">
        <f t="shared" si="35"/>
        <v>512</v>
      </c>
      <c r="P57" s="188">
        <f>ROUNDDOWN(IF($C$9=0,0,IF($C$9*$N$5&gt;=200,200*P31,$C$9*$N$5*P31)),0)</f>
        <v>640</v>
      </c>
      <c r="Q57" s="140">
        <f t="shared" si="28"/>
        <v>3584</v>
      </c>
      <c r="T57" s="32" t="s">
        <v>124</v>
      </c>
      <c r="U57" s="33">
        <f>F37</f>
        <v>0</v>
      </c>
      <c r="V57" s="33">
        <f t="shared" si="31"/>
        <v>0</v>
      </c>
      <c r="W57" s="33">
        <f t="shared" si="31"/>
        <v>2</v>
      </c>
      <c r="X57" s="33">
        <f t="shared" si="31"/>
        <v>5</v>
      </c>
      <c r="Y57" s="33">
        <f t="shared" si="31"/>
        <v>8</v>
      </c>
      <c r="Z57" s="33">
        <f t="shared" si="31"/>
        <v>11</v>
      </c>
      <c r="AA57" s="33">
        <f t="shared" si="31"/>
        <v>15</v>
      </c>
      <c r="AB57" s="33">
        <f t="shared" si="31"/>
        <v>19</v>
      </c>
      <c r="AC57" s="33">
        <f t="shared" si="31"/>
        <v>23</v>
      </c>
      <c r="AD57" s="33">
        <f t="shared" si="31"/>
        <v>28</v>
      </c>
      <c r="AE57" s="33">
        <f t="shared" si="31"/>
        <v>33</v>
      </c>
      <c r="AG57" s="32" t="s">
        <v>124</v>
      </c>
      <c r="AH57" s="33">
        <f>F63</f>
        <v>0</v>
      </c>
      <c r="AI57" s="33">
        <f t="shared" si="32"/>
        <v>0</v>
      </c>
      <c r="AJ57" s="33">
        <f t="shared" si="32"/>
        <v>64</v>
      </c>
      <c r="AK57" s="33">
        <f t="shared" si="32"/>
        <v>160</v>
      </c>
      <c r="AL57" s="33">
        <f t="shared" si="32"/>
        <v>256</v>
      </c>
      <c r="AM57" s="33">
        <f t="shared" si="32"/>
        <v>352</v>
      </c>
      <c r="AN57" s="33">
        <f t="shared" si="32"/>
        <v>480</v>
      </c>
      <c r="AO57" s="33">
        <f t="shared" si="32"/>
        <v>608</v>
      </c>
      <c r="AP57" s="33">
        <f t="shared" si="32"/>
        <v>736</v>
      </c>
      <c r="AQ57" s="33">
        <f t="shared" si="32"/>
        <v>896</v>
      </c>
      <c r="AR57" s="33">
        <f t="shared" si="32"/>
        <v>1056</v>
      </c>
      <c r="AT57" s="32" t="s">
        <v>124</v>
      </c>
      <c r="AU57" s="33">
        <f>収支計画書_詳細!F83</f>
        <v>0</v>
      </c>
      <c r="AV57" s="33">
        <f t="shared" si="33"/>
        <v>0</v>
      </c>
      <c r="AW57" s="33">
        <f t="shared" si="33"/>
        <v>5.8181818181818183</v>
      </c>
      <c r="AX57" s="33">
        <f t="shared" si="33"/>
        <v>14.545454545454545</v>
      </c>
      <c r="AY57" s="33">
        <f t="shared" si="33"/>
        <v>23.272727272727273</v>
      </c>
      <c r="AZ57" s="33">
        <f t="shared" si="33"/>
        <v>32</v>
      </c>
      <c r="BA57" s="33">
        <f t="shared" si="33"/>
        <v>43.63636363636364</v>
      </c>
      <c r="BB57" s="33">
        <f t="shared" si="33"/>
        <v>55.27272727272728</v>
      </c>
      <c r="BC57" s="33">
        <f t="shared" si="33"/>
        <v>66.909090909090921</v>
      </c>
      <c r="BD57" s="33">
        <f t="shared" si="33"/>
        <v>81.454545454545467</v>
      </c>
      <c r="BE57" s="33">
        <f t="shared" si="33"/>
        <v>96.000000000000014</v>
      </c>
    </row>
    <row r="58" spans="1:57" ht="30" customHeight="1" outlineLevel="1" x14ac:dyDescent="0.55000000000000004">
      <c r="A58" s="343"/>
      <c r="B58" s="318"/>
      <c r="C58" s="335" t="s">
        <v>144</v>
      </c>
      <c r="D58" s="327"/>
      <c r="E58" s="328"/>
      <c r="F58" s="159"/>
      <c r="G58" s="159"/>
      <c r="H58" s="188">
        <f t="shared" ref="H58:O58" si="36">ROUNDDOWN(IF($C$9=0,0,IF($C$9*$N$6&gt;=200,200*H32,$C$9*$N$6*H32)),0)</f>
        <v>160</v>
      </c>
      <c r="I58" s="188">
        <f t="shared" si="36"/>
        <v>160</v>
      </c>
      <c r="J58" s="188">
        <f>ROUNDDOWN(IF($C$9=0,0,IF($C$9*$N$6&gt;=200,200*J32,$C$9*$N$6*J32)),0)</f>
        <v>240</v>
      </c>
      <c r="K58" s="188">
        <f>ROUNDDOWN(IF($C$9=0,0,IF($C$9*$N$6&gt;=200,200*K32,$C$9*$N$6*K32)),0)</f>
        <v>240</v>
      </c>
      <c r="L58" s="188">
        <f>ROUNDDOWN(IF($C$9=0,0,IF($C$9*$N$6&gt;=200,200*L32,$C$9*$N$6*L32)),0)</f>
        <v>240</v>
      </c>
      <c r="M58" s="188">
        <f t="shared" si="36"/>
        <v>320</v>
      </c>
      <c r="N58" s="188">
        <f t="shared" si="36"/>
        <v>320</v>
      </c>
      <c r="O58" s="188">
        <f t="shared" si="36"/>
        <v>320</v>
      </c>
      <c r="P58" s="188">
        <f>ROUNDDOWN(IF($C$9=0,0,IF($C$9*$N$6&gt;=200,200*P32,$C$9*$N$6*P32)),0)</f>
        <v>400</v>
      </c>
      <c r="Q58" s="140">
        <f t="shared" si="28"/>
        <v>2400</v>
      </c>
      <c r="T58" s="32" t="s">
        <v>126</v>
      </c>
      <c r="U58" s="33">
        <f>F38</f>
        <v>0</v>
      </c>
      <c r="V58" s="33">
        <f t="shared" si="31"/>
        <v>0</v>
      </c>
      <c r="W58" s="33">
        <f t="shared" si="31"/>
        <v>6</v>
      </c>
      <c r="X58" s="33">
        <f t="shared" si="31"/>
        <v>13</v>
      </c>
      <c r="Y58" s="33">
        <f t="shared" si="31"/>
        <v>21</v>
      </c>
      <c r="Z58" s="33">
        <f t="shared" si="31"/>
        <v>30</v>
      </c>
      <c r="AA58" s="33">
        <f t="shared" si="31"/>
        <v>40</v>
      </c>
      <c r="AB58" s="33">
        <f t="shared" si="31"/>
        <v>51</v>
      </c>
      <c r="AC58" s="33">
        <f t="shared" si="31"/>
        <v>63</v>
      </c>
      <c r="AD58" s="33">
        <f t="shared" si="31"/>
        <v>76</v>
      </c>
      <c r="AE58" s="33">
        <f t="shared" si="31"/>
        <v>91</v>
      </c>
      <c r="AG58" s="32" t="s">
        <v>126</v>
      </c>
      <c r="AH58" s="33">
        <f>F64</f>
        <v>0</v>
      </c>
      <c r="AI58" s="33">
        <f t="shared" si="32"/>
        <v>0</v>
      </c>
      <c r="AJ58" s="33">
        <f t="shared" si="32"/>
        <v>334</v>
      </c>
      <c r="AK58" s="33">
        <f t="shared" si="32"/>
        <v>700</v>
      </c>
      <c r="AL58" s="33">
        <f t="shared" si="32"/>
        <v>1118</v>
      </c>
      <c r="AM58" s="33">
        <f t="shared" si="32"/>
        <v>1619</v>
      </c>
      <c r="AN58" s="33">
        <f t="shared" si="32"/>
        <v>2152</v>
      </c>
      <c r="AO58" s="33">
        <f t="shared" si="32"/>
        <v>2737</v>
      </c>
      <c r="AP58" s="33">
        <f t="shared" si="32"/>
        <v>3405</v>
      </c>
      <c r="AQ58" s="33">
        <f t="shared" si="32"/>
        <v>4105</v>
      </c>
      <c r="AR58" s="33">
        <f t="shared" si="32"/>
        <v>4941</v>
      </c>
      <c r="AT58" s="32" t="s">
        <v>126</v>
      </c>
      <c r="AU58" s="33">
        <f>収支計画書_詳細!F84</f>
        <v>0</v>
      </c>
      <c r="AV58" s="33">
        <f t="shared" si="33"/>
        <v>0</v>
      </c>
      <c r="AW58" s="33">
        <f t="shared" si="33"/>
        <v>30.363636363636367</v>
      </c>
      <c r="AX58" s="33">
        <f t="shared" si="33"/>
        <v>63.63636363636364</v>
      </c>
      <c r="AY58" s="33">
        <f t="shared" si="33"/>
        <v>101.63636363636364</v>
      </c>
      <c r="AZ58" s="33">
        <f t="shared" si="33"/>
        <v>147.18181818181819</v>
      </c>
      <c r="BA58" s="33">
        <f t="shared" si="33"/>
        <v>195.63636363636363</v>
      </c>
      <c r="BB58" s="33">
        <f t="shared" si="33"/>
        <v>248.81818181818181</v>
      </c>
      <c r="BC58" s="33">
        <f t="shared" si="33"/>
        <v>309.54545454545456</v>
      </c>
      <c r="BD58" s="33">
        <f t="shared" si="33"/>
        <v>373.18181818181819</v>
      </c>
      <c r="BE58" s="33">
        <f t="shared" si="33"/>
        <v>449.18181818181819</v>
      </c>
    </row>
    <row r="59" spans="1:57" ht="30" customHeight="1" outlineLevel="1" x14ac:dyDescent="0.55000000000000004">
      <c r="A59" s="343"/>
      <c r="B59" s="318"/>
      <c r="C59" s="336" t="s">
        <v>145</v>
      </c>
      <c r="D59" s="330"/>
      <c r="E59" s="331"/>
      <c r="F59" s="159"/>
      <c r="G59" s="159"/>
      <c r="H59" s="188">
        <f>ROUNDDOWN(IF($C$10=0,0,IF(($C$10*$N$7+20)&gt;=200,200*H33,($C$10*$N$7+20)*H33)),0)</f>
        <v>112</v>
      </c>
      <c r="I59" s="188">
        <f t="shared" ref="I59:P59" si="37">ROUNDDOWN(IF($C$10=0,0,IF(($C$10*$N$7+20)&gt;=200,200*I33,($C$10*$N$7+20)*I33)),0)</f>
        <v>168</v>
      </c>
      <c r="J59" s="188">
        <f>ROUNDDOWN(IF($C$10=0,0,IF(($C$10*$N$7+20)&gt;=200,200*J33,($C$10*$N$7+20)*J33)),0)</f>
        <v>168</v>
      </c>
      <c r="K59" s="188">
        <f>ROUNDDOWN(IF($C$10=0,0,IF(($C$10*$N$7+20)&gt;=200,200*K33,($C$10*$N$7+20)*K33)),0)</f>
        <v>168</v>
      </c>
      <c r="L59" s="188">
        <f t="shared" si="37"/>
        <v>224</v>
      </c>
      <c r="M59" s="188">
        <f t="shared" si="37"/>
        <v>224</v>
      </c>
      <c r="N59" s="188">
        <f t="shared" si="37"/>
        <v>224</v>
      </c>
      <c r="O59" s="188">
        <f t="shared" si="37"/>
        <v>280</v>
      </c>
      <c r="P59" s="188">
        <f t="shared" si="37"/>
        <v>280</v>
      </c>
      <c r="Q59" s="140">
        <f t="shared" si="28"/>
        <v>1848</v>
      </c>
      <c r="T59" s="32" t="s">
        <v>128</v>
      </c>
      <c r="U59" s="32">
        <v>1</v>
      </c>
      <c r="V59" s="32">
        <v>1</v>
      </c>
      <c r="W59" s="32">
        <v>1</v>
      </c>
      <c r="X59" s="32">
        <v>1</v>
      </c>
      <c r="Y59" s="32">
        <v>1</v>
      </c>
      <c r="Z59" s="32">
        <v>1</v>
      </c>
      <c r="AA59" s="32">
        <v>1</v>
      </c>
      <c r="AB59" s="32">
        <v>1</v>
      </c>
      <c r="AC59" s="32">
        <v>1</v>
      </c>
      <c r="AD59" s="32">
        <v>1</v>
      </c>
      <c r="AE59" s="32">
        <v>1</v>
      </c>
      <c r="AG59" s="32" t="s">
        <v>128</v>
      </c>
      <c r="AH59" s="32">
        <v>1</v>
      </c>
      <c r="AI59" s="32">
        <v>1</v>
      </c>
      <c r="AJ59" s="32">
        <v>1</v>
      </c>
      <c r="AK59" s="32">
        <v>1</v>
      </c>
      <c r="AL59" s="32">
        <v>1</v>
      </c>
      <c r="AM59" s="32">
        <v>1</v>
      </c>
      <c r="AN59" s="32">
        <v>1</v>
      </c>
      <c r="AO59" s="32">
        <v>1</v>
      </c>
      <c r="AP59" s="32">
        <v>1</v>
      </c>
      <c r="AQ59" s="32">
        <v>1</v>
      </c>
      <c r="AR59" s="32">
        <v>1</v>
      </c>
      <c r="AT59" s="32" t="s">
        <v>128</v>
      </c>
      <c r="AU59" s="32">
        <v>1</v>
      </c>
      <c r="AV59" s="32">
        <v>1</v>
      </c>
      <c r="AW59" s="32">
        <v>1</v>
      </c>
      <c r="AX59" s="32">
        <v>1</v>
      </c>
      <c r="AY59" s="32">
        <v>1</v>
      </c>
      <c r="AZ59" s="32">
        <v>1</v>
      </c>
      <c r="BA59" s="32">
        <v>1</v>
      </c>
      <c r="BB59" s="32">
        <v>1</v>
      </c>
      <c r="BC59" s="32">
        <v>1</v>
      </c>
      <c r="BD59" s="32">
        <v>1</v>
      </c>
      <c r="BE59" s="32">
        <v>1</v>
      </c>
    </row>
    <row r="60" spans="1:57" ht="30" customHeight="1" outlineLevel="1" x14ac:dyDescent="0.55000000000000004">
      <c r="A60" s="343"/>
      <c r="B60" s="319"/>
      <c r="C60" s="350" t="s">
        <v>125</v>
      </c>
      <c r="D60" s="351"/>
      <c r="E60" s="352"/>
      <c r="F60" s="159"/>
      <c r="G60" s="159"/>
      <c r="H60" s="189">
        <f t="shared" ref="H60:P60" si="38">SUM(H57:H59)</f>
        <v>528</v>
      </c>
      <c r="I60" s="189">
        <f t="shared" si="38"/>
        <v>584</v>
      </c>
      <c r="J60" s="189">
        <f t="shared" si="38"/>
        <v>664</v>
      </c>
      <c r="K60" s="189">
        <f t="shared" si="38"/>
        <v>792</v>
      </c>
      <c r="L60" s="189">
        <f t="shared" si="38"/>
        <v>848</v>
      </c>
      <c r="M60" s="189">
        <f t="shared" si="38"/>
        <v>928</v>
      </c>
      <c r="N60" s="189">
        <f t="shared" si="38"/>
        <v>1056</v>
      </c>
      <c r="O60" s="189">
        <f t="shared" si="38"/>
        <v>1112</v>
      </c>
      <c r="P60" s="189">
        <f t="shared" si="38"/>
        <v>1320</v>
      </c>
      <c r="Q60" s="140">
        <f t="shared" si="28"/>
        <v>7832</v>
      </c>
    </row>
    <row r="61" spans="1:57" ht="30" customHeight="1" outlineLevel="1" x14ac:dyDescent="0.55000000000000004">
      <c r="A61" s="343"/>
      <c r="B61" s="317" t="s">
        <v>132</v>
      </c>
      <c r="C61" s="362" t="s">
        <v>143</v>
      </c>
      <c r="D61" s="324"/>
      <c r="E61" s="325"/>
      <c r="F61" s="159"/>
      <c r="G61" s="159"/>
      <c r="H61" s="188">
        <f t="shared" ref="H61:P61" si="39">ROUNDDOWN(IF($C$11=0,0,IF($C$11*$N$5&gt;=100,100*H35,$C$11*$N$5*H35)),0)</f>
        <v>166</v>
      </c>
      <c r="I61" s="188">
        <f t="shared" si="39"/>
        <v>166</v>
      </c>
      <c r="J61" s="188">
        <f t="shared" si="39"/>
        <v>166</v>
      </c>
      <c r="K61" s="188">
        <f t="shared" si="39"/>
        <v>249</v>
      </c>
      <c r="L61" s="188">
        <f t="shared" si="39"/>
        <v>249</v>
      </c>
      <c r="M61" s="188">
        <f t="shared" si="39"/>
        <v>249</v>
      </c>
      <c r="N61" s="188">
        <f t="shared" si="39"/>
        <v>332</v>
      </c>
      <c r="O61" s="188">
        <f t="shared" si="39"/>
        <v>332</v>
      </c>
      <c r="P61" s="188">
        <f t="shared" si="39"/>
        <v>416</v>
      </c>
      <c r="Q61" s="140">
        <f t="shared" si="28"/>
        <v>2325</v>
      </c>
    </row>
    <row r="62" spans="1:57" ht="30" customHeight="1" outlineLevel="1" x14ac:dyDescent="0.55000000000000004">
      <c r="A62" s="343"/>
      <c r="B62" s="318"/>
      <c r="C62" s="335" t="s">
        <v>144</v>
      </c>
      <c r="D62" s="327"/>
      <c r="E62" s="328"/>
      <c r="F62" s="159"/>
      <c r="G62" s="159"/>
      <c r="H62" s="188">
        <f t="shared" ref="H62:P62" si="40">ROUNDDOWN(IF($C$11=0,0,IF($C$11*$N$6&gt;=100,100*H36,$C$11*$N$6*H36)),0)</f>
        <v>104</v>
      </c>
      <c r="I62" s="188">
        <f t="shared" si="40"/>
        <v>104</v>
      </c>
      <c r="J62" s="188">
        <f t="shared" si="40"/>
        <v>156</v>
      </c>
      <c r="K62" s="188">
        <f>ROUNDDOWN(IF($C$11=0,0,IF($C$11*$N$6&gt;=100,100*K36,$C$11*$N$6*K36)),0)</f>
        <v>156</v>
      </c>
      <c r="L62" s="188">
        <f t="shared" si="40"/>
        <v>156</v>
      </c>
      <c r="M62" s="188">
        <f t="shared" si="40"/>
        <v>208</v>
      </c>
      <c r="N62" s="188">
        <f t="shared" si="40"/>
        <v>208</v>
      </c>
      <c r="O62" s="188">
        <f t="shared" si="40"/>
        <v>208</v>
      </c>
      <c r="P62" s="188">
        <f t="shared" si="40"/>
        <v>260</v>
      </c>
      <c r="Q62" s="140">
        <f t="shared" si="28"/>
        <v>1560</v>
      </c>
    </row>
    <row r="63" spans="1:57" ht="30" customHeight="1" outlineLevel="1" x14ac:dyDescent="0.55000000000000004">
      <c r="A63" s="343"/>
      <c r="B63" s="318"/>
      <c r="C63" s="336" t="s">
        <v>145</v>
      </c>
      <c r="D63" s="330"/>
      <c r="E63" s="331"/>
      <c r="F63" s="159"/>
      <c r="G63" s="159"/>
      <c r="H63" s="188">
        <f t="shared" ref="H63:O63" si="41">ROUNDDOWN(IF($C$12=0,0,IF(($C$12*$N$7+20)&gt;=100,100*H37,($C$12*$N$7+20)*H37)),0)</f>
        <v>64</v>
      </c>
      <c r="I63" s="188">
        <f t="shared" si="41"/>
        <v>96</v>
      </c>
      <c r="J63" s="188">
        <f t="shared" si="41"/>
        <v>96</v>
      </c>
      <c r="K63" s="188">
        <f t="shared" si="41"/>
        <v>96</v>
      </c>
      <c r="L63" s="188">
        <f t="shared" si="41"/>
        <v>128</v>
      </c>
      <c r="M63" s="188">
        <f t="shared" si="41"/>
        <v>128</v>
      </c>
      <c r="N63" s="188">
        <f t="shared" si="41"/>
        <v>128</v>
      </c>
      <c r="O63" s="188">
        <f t="shared" si="41"/>
        <v>160</v>
      </c>
      <c r="P63" s="188">
        <f>ROUNDDOWN(IF($C$12=0,0,IF(($C$12*$N$7+20)&gt;=100,100*P37,($C$12*$N$7+20)*P37)),0)</f>
        <v>160</v>
      </c>
      <c r="Q63" s="140">
        <f t="shared" si="28"/>
        <v>1056</v>
      </c>
    </row>
    <row r="64" spans="1:57" ht="30" customHeight="1" outlineLevel="1" x14ac:dyDescent="0.55000000000000004">
      <c r="A64" s="343"/>
      <c r="B64" s="319"/>
      <c r="C64" s="350" t="s">
        <v>125</v>
      </c>
      <c r="D64" s="351"/>
      <c r="E64" s="352"/>
      <c r="F64" s="159"/>
      <c r="G64" s="159"/>
      <c r="H64" s="189">
        <f t="shared" ref="H64:P64" si="42">SUM(H61:H63)</f>
        <v>334</v>
      </c>
      <c r="I64" s="189">
        <f t="shared" si="42"/>
        <v>366</v>
      </c>
      <c r="J64" s="189">
        <f t="shared" si="42"/>
        <v>418</v>
      </c>
      <c r="K64" s="189">
        <f t="shared" si="42"/>
        <v>501</v>
      </c>
      <c r="L64" s="189">
        <f t="shared" si="42"/>
        <v>533</v>
      </c>
      <c r="M64" s="189">
        <f t="shared" si="42"/>
        <v>585</v>
      </c>
      <c r="N64" s="189">
        <f t="shared" si="42"/>
        <v>668</v>
      </c>
      <c r="O64" s="189">
        <f t="shared" si="42"/>
        <v>700</v>
      </c>
      <c r="P64" s="189">
        <f t="shared" si="42"/>
        <v>836</v>
      </c>
      <c r="Q64" s="140">
        <f t="shared" si="28"/>
        <v>4941</v>
      </c>
    </row>
    <row r="65" spans="1:17" ht="30" customHeight="1" x14ac:dyDescent="0.55000000000000004">
      <c r="A65" s="343"/>
      <c r="B65" s="320" t="s">
        <v>135</v>
      </c>
      <c r="C65" s="323" t="s">
        <v>143</v>
      </c>
      <c r="D65" s="324"/>
      <c r="E65" s="325"/>
      <c r="F65" s="159"/>
      <c r="G65" s="159"/>
      <c r="H65" s="189">
        <f t="shared" ref="H65:P65" si="43">SUM(H49,H53,H57,H61)</f>
        <v>854</v>
      </c>
      <c r="I65" s="189">
        <f t="shared" si="43"/>
        <v>854</v>
      </c>
      <c r="J65" s="189">
        <f t="shared" si="43"/>
        <v>854</v>
      </c>
      <c r="K65" s="189">
        <f t="shared" si="43"/>
        <v>1281</v>
      </c>
      <c r="L65" s="189">
        <f t="shared" si="43"/>
        <v>1281</v>
      </c>
      <c r="M65" s="189">
        <f t="shared" si="43"/>
        <v>1281</v>
      </c>
      <c r="N65" s="189">
        <f t="shared" si="43"/>
        <v>1708</v>
      </c>
      <c r="O65" s="189">
        <f t="shared" si="43"/>
        <v>1708</v>
      </c>
      <c r="P65" s="189">
        <f t="shared" si="43"/>
        <v>2136</v>
      </c>
      <c r="Q65" s="140">
        <f t="shared" si="28"/>
        <v>11957</v>
      </c>
    </row>
    <row r="66" spans="1:17" ht="30" customHeight="1" x14ac:dyDescent="0.55000000000000004">
      <c r="A66" s="343"/>
      <c r="B66" s="321"/>
      <c r="C66" s="326" t="s">
        <v>144</v>
      </c>
      <c r="D66" s="327"/>
      <c r="E66" s="328"/>
      <c r="F66" s="159"/>
      <c r="G66" s="159"/>
      <c r="H66" s="189">
        <f t="shared" ref="H66:P67" si="44">SUM(H50,H54,H58,H62)</f>
        <v>534</v>
      </c>
      <c r="I66" s="189">
        <f t="shared" si="44"/>
        <v>534</v>
      </c>
      <c r="J66" s="189">
        <f t="shared" si="44"/>
        <v>801</v>
      </c>
      <c r="K66" s="189">
        <f t="shared" si="44"/>
        <v>801</v>
      </c>
      <c r="L66" s="189">
        <f t="shared" si="44"/>
        <v>801</v>
      </c>
      <c r="M66" s="189">
        <f t="shared" si="44"/>
        <v>1068</v>
      </c>
      <c r="N66" s="189">
        <f t="shared" si="44"/>
        <v>1068</v>
      </c>
      <c r="O66" s="189">
        <f t="shared" si="44"/>
        <v>1068</v>
      </c>
      <c r="P66" s="189">
        <f t="shared" si="44"/>
        <v>1335</v>
      </c>
      <c r="Q66" s="140">
        <f t="shared" si="28"/>
        <v>8010</v>
      </c>
    </row>
    <row r="67" spans="1:17" ht="30" customHeight="1" x14ac:dyDescent="0.55000000000000004">
      <c r="A67" s="343"/>
      <c r="B67" s="321"/>
      <c r="C67" s="329" t="s">
        <v>145</v>
      </c>
      <c r="D67" s="330"/>
      <c r="E67" s="331"/>
      <c r="F67" s="159"/>
      <c r="G67" s="159"/>
      <c r="H67" s="190">
        <f t="shared" si="44"/>
        <v>363</v>
      </c>
      <c r="I67" s="190">
        <f t="shared" si="44"/>
        <v>544</v>
      </c>
      <c r="J67" s="190">
        <f t="shared" si="44"/>
        <v>544</v>
      </c>
      <c r="K67" s="190">
        <f t="shared" si="44"/>
        <v>544</v>
      </c>
      <c r="L67" s="190">
        <f t="shared" si="44"/>
        <v>726</v>
      </c>
      <c r="M67" s="190">
        <f t="shared" si="44"/>
        <v>726</v>
      </c>
      <c r="N67" s="190">
        <f t="shared" si="44"/>
        <v>726</v>
      </c>
      <c r="O67" s="190">
        <f t="shared" si="44"/>
        <v>908</v>
      </c>
      <c r="P67" s="190">
        <f t="shared" si="44"/>
        <v>908</v>
      </c>
      <c r="Q67" s="140">
        <f t="shared" si="28"/>
        <v>5989</v>
      </c>
    </row>
    <row r="68" spans="1:17" ht="30" customHeight="1" thickBot="1" x14ac:dyDescent="0.6">
      <c r="A68" s="344"/>
      <c r="B68" s="322"/>
      <c r="C68" s="332" t="s">
        <v>125</v>
      </c>
      <c r="D68" s="333"/>
      <c r="E68" s="334"/>
      <c r="F68" s="162"/>
      <c r="G68" s="162"/>
      <c r="H68" s="191">
        <f t="shared" ref="H68:P68" si="45">SUM(H65:H67)</f>
        <v>1751</v>
      </c>
      <c r="I68" s="191">
        <f t="shared" si="45"/>
        <v>1932</v>
      </c>
      <c r="J68" s="191">
        <f t="shared" si="45"/>
        <v>2199</v>
      </c>
      <c r="K68" s="191">
        <f t="shared" si="45"/>
        <v>2626</v>
      </c>
      <c r="L68" s="191">
        <f t="shared" si="45"/>
        <v>2808</v>
      </c>
      <c r="M68" s="191">
        <f t="shared" si="45"/>
        <v>3075</v>
      </c>
      <c r="N68" s="191">
        <f t="shared" si="45"/>
        <v>3502</v>
      </c>
      <c r="O68" s="191">
        <f t="shared" si="45"/>
        <v>3684</v>
      </c>
      <c r="P68" s="191">
        <f t="shared" si="45"/>
        <v>4379</v>
      </c>
      <c r="Q68" s="144">
        <f t="shared" si="28"/>
        <v>25956</v>
      </c>
    </row>
    <row r="69" spans="1:17" ht="30" customHeight="1" outlineLevel="1" thickTop="1" x14ac:dyDescent="0.55000000000000004">
      <c r="A69" s="364" t="s">
        <v>146</v>
      </c>
      <c r="B69" s="318" t="s">
        <v>118</v>
      </c>
      <c r="C69" s="367" t="s">
        <v>143</v>
      </c>
      <c r="D69" s="368"/>
      <c r="E69" s="368"/>
      <c r="F69" s="163"/>
      <c r="G69" s="163"/>
      <c r="H69" s="170">
        <f t="shared" ref="H69:P69" si="46">H49/$J$17</f>
        <v>21.818181818181817</v>
      </c>
      <c r="I69" s="170">
        <f t="shared" si="46"/>
        <v>21.818181818181817</v>
      </c>
      <c r="J69" s="170">
        <f t="shared" si="46"/>
        <v>21.818181818181817</v>
      </c>
      <c r="K69" s="170">
        <f t="shared" si="46"/>
        <v>32.727272727272727</v>
      </c>
      <c r="L69" s="170">
        <f t="shared" si="46"/>
        <v>32.727272727272727</v>
      </c>
      <c r="M69" s="170">
        <f t="shared" si="46"/>
        <v>32.727272727272727</v>
      </c>
      <c r="N69" s="170">
        <f t="shared" si="46"/>
        <v>43.636363636363633</v>
      </c>
      <c r="O69" s="170">
        <f t="shared" si="46"/>
        <v>43.636363636363633</v>
      </c>
      <c r="P69" s="170">
        <f t="shared" si="46"/>
        <v>54.545454545454547</v>
      </c>
      <c r="Q69" s="145">
        <f t="shared" si="28"/>
        <v>305.45454545454544</v>
      </c>
    </row>
    <row r="70" spans="1:17" ht="30" customHeight="1" outlineLevel="1" x14ac:dyDescent="0.55000000000000004">
      <c r="A70" s="365"/>
      <c r="B70" s="318"/>
      <c r="C70" s="335" t="s">
        <v>144</v>
      </c>
      <c r="D70" s="327"/>
      <c r="E70" s="327"/>
      <c r="F70" s="159"/>
      <c r="G70" s="159"/>
      <c r="H70" s="170">
        <f t="shared" ref="H70:P70" si="47">H50/$J$17</f>
        <v>13.636363636363637</v>
      </c>
      <c r="I70" s="170">
        <f t="shared" si="47"/>
        <v>13.636363636363637</v>
      </c>
      <c r="J70" s="170">
        <f t="shared" si="47"/>
        <v>20.454545454545453</v>
      </c>
      <c r="K70" s="170">
        <f t="shared" si="47"/>
        <v>20.454545454545453</v>
      </c>
      <c r="L70" s="170">
        <f t="shared" si="47"/>
        <v>20.454545454545453</v>
      </c>
      <c r="M70" s="170">
        <f t="shared" si="47"/>
        <v>27.272727272727273</v>
      </c>
      <c r="N70" s="170">
        <f t="shared" si="47"/>
        <v>27.272727272727273</v>
      </c>
      <c r="O70" s="170">
        <f t="shared" si="47"/>
        <v>27.272727272727273</v>
      </c>
      <c r="P70" s="170">
        <f t="shared" si="47"/>
        <v>34.090909090909093</v>
      </c>
      <c r="Q70" s="144">
        <f t="shared" si="28"/>
        <v>204.54545454545456</v>
      </c>
    </row>
    <row r="71" spans="1:17" ht="30" customHeight="1" outlineLevel="1" x14ac:dyDescent="0.55000000000000004">
      <c r="A71" s="365"/>
      <c r="B71" s="318"/>
      <c r="C71" s="336" t="s">
        <v>145</v>
      </c>
      <c r="D71" s="330"/>
      <c r="E71" s="330"/>
      <c r="F71" s="159"/>
      <c r="G71" s="159"/>
      <c r="H71" s="171">
        <f t="shared" ref="H71:O71" si="48">H51/$J$17</f>
        <v>9.7272727272727266</v>
      </c>
      <c r="I71" s="171">
        <f t="shared" si="48"/>
        <v>14.545454545454545</v>
      </c>
      <c r="J71" s="171">
        <f t="shared" si="48"/>
        <v>14.545454545454545</v>
      </c>
      <c r="K71" s="171">
        <f t="shared" si="48"/>
        <v>14.545454545454545</v>
      </c>
      <c r="L71" s="171">
        <f t="shared" si="48"/>
        <v>19.454545454545453</v>
      </c>
      <c r="M71" s="171">
        <f t="shared" si="48"/>
        <v>19.454545454545453</v>
      </c>
      <c r="N71" s="171">
        <f t="shared" si="48"/>
        <v>19.454545454545453</v>
      </c>
      <c r="O71" s="171">
        <f t="shared" si="48"/>
        <v>24.363636363636363</v>
      </c>
      <c r="P71" s="171">
        <f>P51/$J$17</f>
        <v>24.363636363636363</v>
      </c>
      <c r="Q71" s="146">
        <f t="shared" si="28"/>
        <v>160.45454545454547</v>
      </c>
    </row>
    <row r="72" spans="1:17" ht="30" customHeight="1" outlineLevel="1" x14ac:dyDescent="0.55000000000000004">
      <c r="A72" s="365"/>
      <c r="B72" s="319"/>
      <c r="C72" s="350" t="s">
        <v>125</v>
      </c>
      <c r="D72" s="351"/>
      <c r="E72" s="351"/>
      <c r="F72" s="159"/>
      <c r="G72" s="159"/>
      <c r="H72" s="172">
        <f t="shared" ref="H72:P72" si="49">SUM(H69:H71)</f>
        <v>45.18181818181818</v>
      </c>
      <c r="I72" s="172">
        <f t="shared" si="49"/>
        <v>50</v>
      </c>
      <c r="J72" s="172">
        <f t="shared" si="49"/>
        <v>56.818181818181813</v>
      </c>
      <c r="K72" s="172">
        <f t="shared" si="49"/>
        <v>67.72727272727272</v>
      </c>
      <c r="L72" s="172">
        <f t="shared" si="49"/>
        <v>72.636363636363626</v>
      </c>
      <c r="M72" s="172">
        <f t="shared" si="49"/>
        <v>79.454545454545453</v>
      </c>
      <c r="N72" s="172">
        <f t="shared" si="49"/>
        <v>90.36363636363636</v>
      </c>
      <c r="O72" s="172">
        <f t="shared" si="49"/>
        <v>95.272727272727266</v>
      </c>
      <c r="P72" s="172">
        <f t="shared" si="49"/>
        <v>113</v>
      </c>
      <c r="Q72" s="146">
        <f t="shared" si="28"/>
        <v>670.4545454545455</v>
      </c>
    </row>
    <row r="73" spans="1:17" ht="30" customHeight="1" outlineLevel="1" x14ac:dyDescent="0.55000000000000004">
      <c r="A73" s="365"/>
      <c r="B73" s="317" t="s">
        <v>127</v>
      </c>
      <c r="C73" s="362" t="s">
        <v>143</v>
      </c>
      <c r="D73" s="324"/>
      <c r="E73" s="324"/>
      <c r="F73" s="159"/>
      <c r="G73" s="159"/>
      <c r="H73" s="171">
        <f t="shared" ref="H73:P73" si="50">H53/$J$17</f>
        <v>17.454545454545453</v>
      </c>
      <c r="I73" s="171">
        <f t="shared" si="50"/>
        <v>17.454545454545453</v>
      </c>
      <c r="J73" s="171">
        <f t="shared" si="50"/>
        <v>17.454545454545453</v>
      </c>
      <c r="K73" s="171">
        <f t="shared" si="50"/>
        <v>26.181818181818183</v>
      </c>
      <c r="L73" s="171">
        <f t="shared" si="50"/>
        <v>26.181818181818183</v>
      </c>
      <c r="M73" s="171">
        <f t="shared" si="50"/>
        <v>26.181818181818183</v>
      </c>
      <c r="N73" s="171">
        <f t="shared" si="50"/>
        <v>34.909090909090907</v>
      </c>
      <c r="O73" s="171">
        <f t="shared" si="50"/>
        <v>34.909090909090907</v>
      </c>
      <c r="P73" s="171">
        <f t="shared" si="50"/>
        <v>43.636363636363633</v>
      </c>
      <c r="Q73" s="146">
        <f t="shared" si="28"/>
        <v>244.36363636363635</v>
      </c>
    </row>
    <row r="74" spans="1:17" ht="30" customHeight="1" outlineLevel="1" x14ac:dyDescent="0.55000000000000004">
      <c r="A74" s="365"/>
      <c r="B74" s="318"/>
      <c r="C74" s="335" t="s">
        <v>144</v>
      </c>
      <c r="D74" s="327"/>
      <c r="E74" s="327"/>
      <c r="F74" s="159"/>
      <c r="G74" s="159"/>
      <c r="H74" s="171">
        <f t="shared" ref="H74:P74" si="51">H54/$J$17</f>
        <v>10.909090909090908</v>
      </c>
      <c r="I74" s="171">
        <f t="shared" si="51"/>
        <v>10.909090909090908</v>
      </c>
      <c r="J74" s="171">
        <f t="shared" si="51"/>
        <v>16.363636363636363</v>
      </c>
      <c r="K74" s="171">
        <f t="shared" si="51"/>
        <v>16.363636363636363</v>
      </c>
      <c r="L74" s="171">
        <f t="shared" si="51"/>
        <v>16.363636363636363</v>
      </c>
      <c r="M74" s="171">
        <f t="shared" si="51"/>
        <v>21.818181818181817</v>
      </c>
      <c r="N74" s="171">
        <f t="shared" si="51"/>
        <v>21.818181818181817</v>
      </c>
      <c r="O74" s="171">
        <f t="shared" si="51"/>
        <v>21.818181818181817</v>
      </c>
      <c r="P74" s="171">
        <f t="shared" si="51"/>
        <v>27.272727272727273</v>
      </c>
      <c r="Q74" s="146">
        <f t="shared" si="28"/>
        <v>163.63636363636363</v>
      </c>
    </row>
    <row r="75" spans="1:17" ht="30" customHeight="1" outlineLevel="1" x14ac:dyDescent="0.55000000000000004">
      <c r="A75" s="365"/>
      <c r="B75" s="318"/>
      <c r="C75" s="336" t="s">
        <v>145</v>
      </c>
      <c r="D75" s="330"/>
      <c r="E75" s="330"/>
      <c r="F75" s="159"/>
      <c r="G75" s="159"/>
      <c r="H75" s="171">
        <f t="shared" ref="H75:P75" si="52">H55/$J$17</f>
        <v>7.2727272727272725</v>
      </c>
      <c r="I75" s="171">
        <f t="shared" si="52"/>
        <v>10.909090909090908</v>
      </c>
      <c r="J75" s="171">
        <f t="shared" si="52"/>
        <v>10.909090909090908</v>
      </c>
      <c r="K75" s="171">
        <f t="shared" si="52"/>
        <v>10.909090909090908</v>
      </c>
      <c r="L75" s="171">
        <f t="shared" si="52"/>
        <v>14.545454545454545</v>
      </c>
      <c r="M75" s="171">
        <f t="shared" si="52"/>
        <v>14.545454545454545</v>
      </c>
      <c r="N75" s="171">
        <f t="shared" si="52"/>
        <v>14.545454545454545</v>
      </c>
      <c r="O75" s="171">
        <f t="shared" si="52"/>
        <v>18.181818181818183</v>
      </c>
      <c r="P75" s="171">
        <f t="shared" si="52"/>
        <v>18.181818181818183</v>
      </c>
      <c r="Q75" s="146">
        <f t="shared" si="28"/>
        <v>120</v>
      </c>
    </row>
    <row r="76" spans="1:17" ht="30" customHeight="1" outlineLevel="1" x14ac:dyDescent="0.55000000000000004">
      <c r="A76" s="365"/>
      <c r="B76" s="319"/>
      <c r="C76" s="350" t="s">
        <v>125</v>
      </c>
      <c r="D76" s="351"/>
      <c r="E76" s="351"/>
      <c r="F76" s="159"/>
      <c r="G76" s="159"/>
      <c r="H76" s="172">
        <f t="shared" ref="H76:P76" si="53">SUM(H73:H75)</f>
        <v>35.636363636363633</v>
      </c>
      <c r="I76" s="172">
        <f t="shared" si="53"/>
        <v>39.272727272727266</v>
      </c>
      <c r="J76" s="172">
        <f t="shared" si="53"/>
        <v>44.72727272727272</v>
      </c>
      <c r="K76" s="172">
        <f t="shared" si="53"/>
        <v>53.454545454545453</v>
      </c>
      <c r="L76" s="172">
        <f t="shared" si="53"/>
        <v>57.090909090909093</v>
      </c>
      <c r="M76" s="172">
        <f t="shared" si="53"/>
        <v>62.545454545454547</v>
      </c>
      <c r="N76" s="172">
        <f t="shared" si="53"/>
        <v>71.272727272727266</v>
      </c>
      <c r="O76" s="172">
        <f t="shared" si="53"/>
        <v>74.909090909090907</v>
      </c>
      <c r="P76" s="172">
        <f t="shared" si="53"/>
        <v>89.090909090909093</v>
      </c>
      <c r="Q76" s="146">
        <f t="shared" si="28"/>
        <v>528</v>
      </c>
    </row>
    <row r="77" spans="1:17" ht="30" customHeight="1" outlineLevel="1" x14ac:dyDescent="0.55000000000000004">
      <c r="A77" s="365"/>
      <c r="B77" s="317" t="s">
        <v>131</v>
      </c>
      <c r="C77" s="362" t="s">
        <v>143</v>
      </c>
      <c r="D77" s="324"/>
      <c r="E77" s="324"/>
      <c r="F77" s="159"/>
      <c r="G77" s="159"/>
      <c r="H77" s="171">
        <f t="shared" ref="H77:P77" si="54">H57/$J$17</f>
        <v>23.272727272727273</v>
      </c>
      <c r="I77" s="171">
        <f t="shared" si="54"/>
        <v>23.272727272727273</v>
      </c>
      <c r="J77" s="171">
        <f t="shared" si="54"/>
        <v>23.272727272727273</v>
      </c>
      <c r="K77" s="171">
        <f t="shared" si="54"/>
        <v>34.909090909090907</v>
      </c>
      <c r="L77" s="171">
        <f t="shared" si="54"/>
        <v>34.909090909090907</v>
      </c>
      <c r="M77" s="171">
        <f t="shared" si="54"/>
        <v>34.909090909090907</v>
      </c>
      <c r="N77" s="171">
        <f t="shared" si="54"/>
        <v>46.545454545454547</v>
      </c>
      <c r="O77" s="171">
        <f t="shared" si="54"/>
        <v>46.545454545454547</v>
      </c>
      <c r="P77" s="171">
        <f t="shared" si="54"/>
        <v>58.18181818181818</v>
      </c>
      <c r="Q77" s="146">
        <f t="shared" si="28"/>
        <v>325.81818181818181</v>
      </c>
    </row>
    <row r="78" spans="1:17" ht="30" customHeight="1" outlineLevel="1" x14ac:dyDescent="0.55000000000000004">
      <c r="A78" s="365"/>
      <c r="B78" s="318"/>
      <c r="C78" s="335" t="s">
        <v>144</v>
      </c>
      <c r="D78" s="327"/>
      <c r="E78" s="327"/>
      <c r="F78" s="159"/>
      <c r="G78" s="159"/>
      <c r="H78" s="171">
        <f t="shared" ref="H78:P78" si="55">H58/$J$17</f>
        <v>14.545454545454545</v>
      </c>
      <c r="I78" s="171">
        <f t="shared" si="55"/>
        <v>14.545454545454545</v>
      </c>
      <c r="J78" s="171">
        <f t="shared" si="55"/>
        <v>21.818181818181817</v>
      </c>
      <c r="K78" s="171">
        <f t="shared" si="55"/>
        <v>21.818181818181817</v>
      </c>
      <c r="L78" s="171">
        <f t="shared" si="55"/>
        <v>21.818181818181817</v>
      </c>
      <c r="M78" s="171">
        <f t="shared" si="55"/>
        <v>29.09090909090909</v>
      </c>
      <c r="N78" s="171">
        <f t="shared" si="55"/>
        <v>29.09090909090909</v>
      </c>
      <c r="O78" s="171">
        <f t="shared" si="55"/>
        <v>29.09090909090909</v>
      </c>
      <c r="P78" s="171">
        <f t="shared" si="55"/>
        <v>36.363636363636367</v>
      </c>
      <c r="Q78" s="146">
        <f t="shared" si="28"/>
        <v>218.18181818181819</v>
      </c>
    </row>
    <row r="79" spans="1:17" ht="30" customHeight="1" outlineLevel="1" x14ac:dyDescent="0.55000000000000004">
      <c r="A79" s="365"/>
      <c r="B79" s="318"/>
      <c r="C79" s="336" t="s">
        <v>145</v>
      </c>
      <c r="D79" s="330"/>
      <c r="E79" s="330"/>
      <c r="F79" s="159"/>
      <c r="G79" s="159"/>
      <c r="H79" s="171">
        <f t="shared" ref="H79:P79" si="56">H59/$J$17</f>
        <v>10.181818181818182</v>
      </c>
      <c r="I79" s="171">
        <f t="shared" si="56"/>
        <v>15.272727272727273</v>
      </c>
      <c r="J79" s="171">
        <f t="shared" si="56"/>
        <v>15.272727272727273</v>
      </c>
      <c r="K79" s="171">
        <f t="shared" si="56"/>
        <v>15.272727272727273</v>
      </c>
      <c r="L79" s="171">
        <f t="shared" si="56"/>
        <v>20.363636363636363</v>
      </c>
      <c r="M79" s="171">
        <f t="shared" si="56"/>
        <v>20.363636363636363</v>
      </c>
      <c r="N79" s="171">
        <f t="shared" si="56"/>
        <v>20.363636363636363</v>
      </c>
      <c r="O79" s="171">
        <f t="shared" si="56"/>
        <v>25.454545454545453</v>
      </c>
      <c r="P79" s="171">
        <f t="shared" si="56"/>
        <v>25.454545454545453</v>
      </c>
      <c r="Q79" s="146">
        <f t="shared" si="28"/>
        <v>168</v>
      </c>
    </row>
    <row r="80" spans="1:17" ht="30" customHeight="1" outlineLevel="1" x14ac:dyDescent="0.55000000000000004">
      <c r="A80" s="365"/>
      <c r="B80" s="319"/>
      <c r="C80" s="350" t="s">
        <v>125</v>
      </c>
      <c r="D80" s="351"/>
      <c r="E80" s="351"/>
      <c r="F80" s="159"/>
      <c r="G80" s="159"/>
      <c r="H80" s="172">
        <f t="shared" ref="H80:P80" si="57">SUM(H77:H79)</f>
        <v>48</v>
      </c>
      <c r="I80" s="172">
        <f t="shared" si="57"/>
        <v>53.090909090909093</v>
      </c>
      <c r="J80" s="172">
        <f t="shared" si="57"/>
        <v>60.363636363636367</v>
      </c>
      <c r="K80" s="172">
        <f t="shared" si="57"/>
        <v>72</v>
      </c>
      <c r="L80" s="172">
        <f t="shared" si="57"/>
        <v>77.090909090909079</v>
      </c>
      <c r="M80" s="172">
        <f t="shared" si="57"/>
        <v>84.36363636363636</v>
      </c>
      <c r="N80" s="172">
        <f t="shared" si="57"/>
        <v>96</v>
      </c>
      <c r="O80" s="172">
        <f t="shared" si="57"/>
        <v>101.09090909090909</v>
      </c>
      <c r="P80" s="172">
        <f t="shared" si="57"/>
        <v>120</v>
      </c>
      <c r="Q80" s="146">
        <f t="shared" si="28"/>
        <v>712</v>
      </c>
    </row>
    <row r="81" spans="1:31" ht="30" customHeight="1" outlineLevel="1" x14ac:dyDescent="0.55000000000000004">
      <c r="A81" s="365"/>
      <c r="B81" s="317" t="s">
        <v>132</v>
      </c>
      <c r="C81" s="362" t="s">
        <v>143</v>
      </c>
      <c r="D81" s="324"/>
      <c r="E81" s="324"/>
      <c r="F81" s="159"/>
      <c r="G81" s="159"/>
      <c r="H81" s="171">
        <f t="shared" ref="H81:P81" si="58">H61/$J$17</f>
        <v>15.090909090909092</v>
      </c>
      <c r="I81" s="171">
        <f t="shared" si="58"/>
        <v>15.090909090909092</v>
      </c>
      <c r="J81" s="171">
        <f t="shared" si="58"/>
        <v>15.090909090909092</v>
      </c>
      <c r="K81" s="171">
        <f t="shared" si="58"/>
        <v>22.636363636363637</v>
      </c>
      <c r="L81" s="171">
        <f t="shared" si="58"/>
        <v>22.636363636363637</v>
      </c>
      <c r="M81" s="171">
        <f t="shared" si="58"/>
        <v>22.636363636363637</v>
      </c>
      <c r="N81" s="171">
        <f t="shared" si="58"/>
        <v>30.181818181818183</v>
      </c>
      <c r="O81" s="171">
        <f t="shared" si="58"/>
        <v>30.181818181818183</v>
      </c>
      <c r="P81" s="171">
        <f t="shared" si="58"/>
        <v>37.81818181818182</v>
      </c>
      <c r="Q81" s="146">
        <f t="shared" si="28"/>
        <v>211.36363636363637</v>
      </c>
    </row>
    <row r="82" spans="1:31" ht="30" customHeight="1" outlineLevel="1" x14ac:dyDescent="0.55000000000000004">
      <c r="A82" s="365"/>
      <c r="B82" s="318"/>
      <c r="C82" s="335" t="s">
        <v>144</v>
      </c>
      <c r="D82" s="327"/>
      <c r="E82" s="327"/>
      <c r="F82" s="159"/>
      <c r="G82" s="159"/>
      <c r="H82" s="171">
        <f t="shared" ref="H82:P82" si="59">H62/$J$17</f>
        <v>9.454545454545455</v>
      </c>
      <c r="I82" s="171">
        <f t="shared" si="59"/>
        <v>9.454545454545455</v>
      </c>
      <c r="J82" s="171">
        <f t="shared" si="59"/>
        <v>14.181818181818182</v>
      </c>
      <c r="K82" s="171">
        <f t="shared" si="59"/>
        <v>14.181818181818182</v>
      </c>
      <c r="L82" s="171">
        <f t="shared" si="59"/>
        <v>14.181818181818182</v>
      </c>
      <c r="M82" s="171">
        <f t="shared" si="59"/>
        <v>18.90909090909091</v>
      </c>
      <c r="N82" s="171">
        <f t="shared" si="59"/>
        <v>18.90909090909091</v>
      </c>
      <c r="O82" s="171">
        <f t="shared" si="59"/>
        <v>18.90909090909091</v>
      </c>
      <c r="P82" s="171">
        <f t="shared" si="59"/>
        <v>23.636363636363637</v>
      </c>
      <c r="Q82" s="146">
        <f t="shared" si="28"/>
        <v>141.81818181818181</v>
      </c>
    </row>
    <row r="83" spans="1:31" ht="30" customHeight="1" outlineLevel="1" x14ac:dyDescent="0.55000000000000004">
      <c r="A83" s="365"/>
      <c r="B83" s="318"/>
      <c r="C83" s="336" t="s">
        <v>145</v>
      </c>
      <c r="D83" s="330"/>
      <c r="E83" s="330"/>
      <c r="F83" s="159"/>
      <c r="G83" s="159"/>
      <c r="H83" s="171">
        <f t="shared" ref="H83:P83" si="60">H63/$J$17</f>
        <v>5.8181818181818183</v>
      </c>
      <c r="I83" s="171">
        <f t="shared" si="60"/>
        <v>8.7272727272727266</v>
      </c>
      <c r="J83" s="171">
        <f t="shared" si="60"/>
        <v>8.7272727272727266</v>
      </c>
      <c r="K83" s="171">
        <f t="shared" si="60"/>
        <v>8.7272727272727266</v>
      </c>
      <c r="L83" s="171">
        <f t="shared" si="60"/>
        <v>11.636363636363637</v>
      </c>
      <c r="M83" s="171">
        <f t="shared" si="60"/>
        <v>11.636363636363637</v>
      </c>
      <c r="N83" s="171">
        <f t="shared" si="60"/>
        <v>11.636363636363637</v>
      </c>
      <c r="O83" s="171">
        <f t="shared" si="60"/>
        <v>14.545454545454545</v>
      </c>
      <c r="P83" s="171">
        <f t="shared" si="60"/>
        <v>14.545454545454545</v>
      </c>
      <c r="Q83" s="146">
        <f t="shared" si="28"/>
        <v>96.000000000000014</v>
      </c>
    </row>
    <row r="84" spans="1:31" ht="30" customHeight="1" outlineLevel="1" x14ac:dyDescent="0.55000000000000004">
      <c r="A84" s="365"/>
      <c r="B84" s="319"/>
      <c r="C84" s="337" t="s">
        <v>125</v>
      </c>
      <c r="D84" s="338"/>
      <c r="E84" s="338"/>
      <c r="F84" s="159"/>
      <c r="G84" s="159"/>
      <c r="H84" s="172">
        <f t="shared" ref="H84:P84" si="61">SUM(H81:H83)</f>
        <v>30.363636363636367</v>
      </c>
      <c r="I84" s="172">
        <f t="shared" si="61"/>
        <v>33.272727272727273</v>
      </c>
      <c r="J84" s="172">
        <f t="shared" si="61"/>
        <v>38</v>
      </c>
      <c r="K84" s="172">
        <f t="shared" si="61"/>
        <v>45.545454545454547</v>
      </c>
      <c r="L84" s="172">
        <f t="shared" si="61"/>
        <v>48.454545454545453</v>
      </c>
      <c r="M84" s="172">
        <f t="shared" si="61"/>
        <v>53.181818181818187</v>
      </c>
      <c r="N84" s="172">
        <f t="shared" si="61"/>
        <v>60.727272727272734</v>
      </c>
      <c r="O84" s="172">
        <f t="shared" si="61"/>
        <v>63.63636363636364</v>
      </c>
      <c r="P84" s="172">
        <f t="shared" si="61"/>
        <v>76</v>
      </c>
      <c r="Q84" s="146">
        <f t="shared" si="28"/>
        <v>449.18181818181819</v>
      </c>
    </row>
    <row r="85" spans="1:31" ht="30" customHeight="1" x14ac:dyDescent="0.55000000000000004">
      <c r="A85" s="365"/>
      <c r="B85" s="320" t="s">
        <v>135</v>
      </c>
      <c r="C85" s="323" t="s">
        <v>143</v>
      </c>
      <c r="D85" s="324"/>
      <c r="E85" s="325"/>
      <c r="F85" s="159"/>
      <c r="G85" s="159"/>
      <c r="H85" s="166">
        <f t="shared" ref="H85:P85" si="62">SUM(H69,H73,H77,H81)</f>
        <v>77.636363636363626</v>
      </c>
      <c r="I85" s="166">
        <f t="shared" si="62"/>
        <v>77.636363636363626</v>
      </c>
      <c r="J85" s="166">
        <f t="shared" si="62"/>
        <v>77.636363636363626</v>
      </c>
      <c r="K85" s="166">
        <f t="shared" si="62"/>
        <v>116.45454545454545</v>
      </c>
      <c r="L85" s="166">
        <f t="shared" si="62"/>
        <v>116.45454545454545</v>
      </c>
      <c r="M85" s="166">
        <f t="shared" si="62"/>
        <v>116.45454545454545</v>
      </c>
      <c r="N85" s="166">
        <f t="shared" si="62"/>
        <v>155.27272727272725</v>
      </c>
      <c r="O85" s="166">
        <f t="shared" si="62"/>
        <v>155.27272727272725</v>
      </c>
      <c r="P85" s="166">
        <f t="shared" si="62"/>
        <v>194.18181818181819</v>
      </c>
      <c r="Q85" s="144">
        <f t="shared" si="28"/>
        <v>1087</v>
      </c>
    </row>
    <row r="86" spans="1:31" ht="30" customHeight="1" x14ac:dyDescent="0.55000000000000004">
      <c r="A86" s="365"/>
      <c r="B86" s="321"/>
      <c r="C86" s="326" t="s">
        <v>144</v>
      </c>
      <c r="D86" s="327"/>
      <c r="E86" s="328"/>
      <c r="F86" s="159"/>
      <c r="G86" s="159"/>
      <c r="H86" s="166">
        <f t="shared" ref="H86:P87" si="63">SUM(H70,H74,H78,H82)</f>
        <v>48.545454545454547</v>
      </c>
      <c r="I86" s="166">
        <f t="shared" si="63"/>
        <v>48.545454545454547</v>
      </c>
      <c r="J86" s="166">
        <f t="shared" si="63"/>
        <v>72.818181818181813</v>
      </c>
      <c r="K86" s="166">
        <f t="shared" si="63"/>
        <v>72.818181818181813</v>
      </c>
      <c r="L86" s="166">
        <f t="shared" si="63"/>
        <v>72.818181818181813</v>
      </c>
      <c r="M86" s="166">
        <f t="shared" si="63"/>
        <v>97.090909090909093</v>
      </c>
      <c r="N86" s="166">
        <f t="shared" si="63"/>
        <v>97.090909090909093</v>
      </c>
      <c r="O86" s="166">
        <f t="shared" si="63"/>
        <v>97.090909090909093</v>
      </c>
      <c r="P86" s="166">
        <f t="shared" si="63"/>
        <v>121.36363636363637</v>
      </c>
      <c r="Q86" s="144">
        <f t="shared" ref="Q86:Q88" si="64">SUM(F86:P86)</f>
        <v>728.18181818181824</v>
      </c>
    </row>
    <row r="87" spans="1:31" ht="30" customHeight="1" x14ac:dyDescent="0.55000000000000004">
      <c r="A87" s="365"/>
      <c r="B87" s="321"/>
      <c r="C87" s="329" t="s">
        <v>145</v>
      </c>
      <c r="D87" s="330"/>
      <c r="E87" s="331"/>
      <c r="F87" s="159"/>
      <c r="G87" s="159"/>
      <c r="H87" s="168">
        <f t="shared" si="63"/>
        <v>33</v>
      </c>
      <c r="I87" s="168">
        <f t="shared" si="63"/>
        <v>49.454545454545453</v>
      </c>
      <c r="J87" s="168">
        <f t="shared" si="63"/>
        <v>49.454545454545453</v>
      </c>
      <c r="K87" s="168">
        <f t="shared" si="63"/>
        <v>49.454545454545453</v>
      </c>
      <c r="L87" s="168">
        <f t="shared" si="63"/>
        <v>66</v>
      </c>
      <c r="M87" s="168">
        <f t="shared" si="63"/>
        <v>66</v>
      </c>
      <c r="N87" s="168">
        <f t="shared" si="63"/>
        <v>66</v>
      </c>
      <c r="O87" s="168">
        <f t="shared" si="63"/>
        <v>82.545454545454547</v>
      </c>
      <c r="P87" s="168">
        <f t="shared" si="63"/>
        <v>82.545454545454547</v>
      </c>
      <c r="Q87" s="144">
        <f t="shared" si="64"/>
        <v>544.4545454545455</v>
      </c>
    </row>
    <row r="88" spans="1:31" ht="30" customHeight="1" thickBot="1" x14ac:dyDescent="0.6">
      <c r="A88" s="366"/>
      <c r="B88" s="322"/>
      <c r="C88" s="332" t="s">
        <v>125</v>
      </c>
      <c r="D88" s="333"/>
      <c r="E88" s="334"/>
      <c r="F88" s="162"/>
      <c r="G88" s="162"/>
      <c r="H88" s="169">
        <f t="shared" ref="H88:P88" si="65">SUM(H85:H87)</f>
        <v>159.18181818181819</v>
      </c>
      <c r="I88" s="169">
        <f t="shared" si="65"/>
        <v>175.63636363636363</v>
      </c>
      <c r="J88" s="169">
        <f t="shared" si="65"/>
        <v>199.90909090909088</v>
      </c>
      <c r="K88" s="169">
        <f t="shared" si="65"/>
        <v>238.72727272727269</v>
      </c>
      <c r="L88" s="169">
        <f t="shared" si="65"/>
        <v>255.27272727272725</v>
      </c>
      <c r="M88" s="169">
        <f t="shared" si="65"/>
        <v>279.54545454545456</v>
      </c>
      <c r="N88" s="169">
        <f t="shared" si="65"/>
        <v>318.36363636363637</v>
      </c>
      <c r="O88" s="169">
        <f t="shared" si="65"/>
        <v>334.90909090909088</v>
      </c>
      <c r="P88" s="169">
        <f t="shared" si="65"/>
        <v>398.09090909090912</v>
      </c>
      <c r="Q88" s="147">
        <f t="shared" si="64"/>
        <v>2359.6363636363635</v>
      </c>
    </row>
    <row r="89" spans="1:31" ht="18.5" thickTop="1" x14ac:dyDescent="0.55000000000000004"/>
    <row r="90" spans="1:31" x14ac:dyDescent="0.55000000000000004">
      <c r="T90" s="32" t="s">
        <v>147</v>
      </c>
      <c r="W90" s="32">
        <v>10</v>
      </c>
      <c r="X90" s="32">
        <v>10</v>
      </c>
      <c r="Y90" s="32">
        <v>10</v>
      </c>
      <c r="Z90" s="32">
        <v>10</v>
      </c>
      <c r="AA90" s="32">
        <v>10</v>
      </c>
      <c r="AB90" s="32">
        <v>10</v>
      </c>
      <c r="AC90" s="32">
        <v>10</v>
      </c>
      <c r="AD90" s="32">
        <v>10</v>
      </c>
      <c r="AE90" s="32">
        <v>10</v>
      </c>
    </row>
  </sheetData>
  <mergeCells count="91">
    <mergeCell ref="C73:E73"/>
    <mergeCell ref="C74:E74"/>
    <mergeCell ref="C75:E75"/>
    <mergeCell ref="C76:E76"/>
    <mergeCell ref="C77:E77"/>
    <mergeCell ref="A49:A68"/>
    <mergeCell ref="B61:B64"/>
    <mergeCell ref="B65:B68"/>
    <mergeCell ref="A69:A88"/>
    <mergeCell ref="C78:E78"/>
    <mergeCell ref="C67:E67"/>
    <mergeCell ref="C68:E68"/>
    <mergeCell ref="C69:E69"/>
    <mergeCell ref="C72:E72"/>
    <mergeCell ref="C70:E70"/>
    <mergeCell ref="B69:B72"/>
    <mergeCell ref="B73:B76"/>
    <mergeCell ref="B77:B80"/>
    <mergeCell ref="C79:E79"/>
    <mergeCell ref="C80:E80"/>
    <mergeCell ref="C81:E81"/>
    <mergeCell ref="C62:E62"/>
    <mergeCell ref="C63:E63"/>
    <mergeCell ref="C64:E64"/>
    <mergeCell ref="C65:E65"/>
    <mergeCell ref="C66:E66"/>
    <mergeCell ref="B49:B52"/>
    <mergeCell ref="B53:B56"/>
    <mergeCell ref="C54:E54"/>
    <mergeCell ref="B57:B60"/>
    <mergeCell ref="C61:E61"/>
    <mergeCell ref="C58:E58"/>
    <mergeCell ref="C59:E59"/>
    <mergeCell ref="C60:E60"/>
    <mergeCell ref="C52:E52"/>
    <mergeCell ref="C53:E53"/>
    <mergeCell ref="C55:E55"/>
    <mergeCell ref="C56:E56"/>
    <mergeCell ref="C57:E57"/>
    <mergeCell ref="C71:E71"/>
    <mergeCell ref="C49:E49"/>
    <mergeCell ref="C50:E50"/>
    <mergeCell ref="C51:E51"/>
    <mergeCell ref="C23:E23"/>
    <mergeCell ref="C36:E36"/>
    <mergeCell ref="C37:E37"/>
    <mergeCell ref="C39:E39"/>
    <mergeCell ref="C40:E40"/>
    <mergeCell ref="C41:E41"/>
    <mergeCell ref="C42:E42"/>
    <mergeCell ref="C44:E44"/>
    <mergeCell ref="C45:E45"/>
    <mergeCell ref="C46:E46"/>
    <mergeCell ref="C47:E47"/>
    <mergeCell ref="C38:E38"/>
    <mergeCell ref="A1:R1"/>
    <mergeCell ref="A2:R2"/>
    <mergeCell ref="A22:E22"/>
    <mergeCell ref="C32:E32"/>
    <mergeCell ref="C33:E33"/>
    <mergeCell ref="C24:E24"/>
    <mergeCell ref="C25:E25"/>
    <mergeCell ref="C26:E26"/>
    <mergeCell ref="C27:E27"/>
    <mergeCell ref="C28:E28"/>
    <mergeCell ref="C29:E29"/>
    <mergeCell ref="C30:E30"/>
    <mergeCell ref="C31:E31"/>
    <mergeCell ref="Q20:Q21"/>
    <mergeCell ref="F20:O20"/>
    <mergeCell ref="B39:B42"/>
    <mergeCell ref="B43:E43"/>
    <mergeCell ref="A44:A48"/>
    <mergeCell ref="B44:B47"/>
    <mergeCell ref="B48:E48"/>
    <mergeCell ref="A23:A43"/>
    <mergeCell ref="B23:B26"/>
    <mergeCell ref="B27:B30"/>
    <mergeCell ref="B31:B34"/>
    <mergeCell ref="B35:B38"/>
    <mergeCell ref="C35:E35"/>
    <mergeCell ref="C34:E34"/>
    <mergeCell ref="B81:B84"/>
    <mergeCell ref="B85:B88"/>
    <mergeCell ref="C85:E85"/>
    <mergeCell ref="C86:E86"/>
    <mergeCell ref="C87:E87"/>
    <mergeCell ref="C88:E88"/>
    <mergeCell ref="C82:E82"/>
    <mergeCell ref="C83:E83"/>
    <mergeCell ref="C84:E84"/>
  </mergeCells>
  <phoneticPr fontId="4"/>
  <pageMargins left="0.7" right="0.7" top="0.75" bottom="0.75" header="0.3" footer="0.3"/>
  <pageSetup paperSize="9" scale="18" orientation="landscape" r:id="rId1"/>
  <ignoredErrors>
    <ignoredError sqref="R56 R60 R58 R59 R64:R65 R61 R62 R63 R55 R67:R69 R66 R57" unlockedFormula="1"/>
  </ignoredError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12B2CB-4887-4F73-82CB-B422C4DEFC5C}">
  <sheetPr>
    <tabColor rgb="FFFF0000"/>
    <pageSetUpPr fitToPage="1"/>
  </sheetPr>
  <dimension ref="A1:BI164"/>
  <sheetViews>
    <sheetView view="pageBreakPreview" topLeftCell="A2" zoomScale="60" zoomScaleNormal="84" workbookViewId="0">
      <selection activeCell="A2" sqref="A2:S2"/>
    </sheetView>
  </sheetViews>
  <sheetFormatPr defaultColWidth="9" defaultRowHeight="18" outlineLevelRow="1" x14ac:dyDescent="0.55000000000000004"/>
  <cols>
    <col min="1" max="1" width="27.08203125" style="30" customWidth="1"/>
    <col min="2" max="2" width="23.5" style="30" customWidth="1"/>
    <col min="3" max="3" width="14.5" style="30" bestFit="1" customWidth="1"/>
    <col min="4" max="5" width="6.08203125" style="30" customWidth="1"/>
    <col min="6" max="7" width="11.08203125" style="30" customWidth="1"/>
    <col min="8" max="18" width="11.25" style="30" customWidth="1"/>
    <col min="19" max="19" width="9" style="30" customWidth="1"/>
    <col min="20" max="20" width="5.08203125" style="30" customWidth="1"/>
    <col min="21" max="21" width="27.58203125" style="32" customWidth="1"/>
    <col min="22" max="24" width="14.83203125" style="32" customWidth="1"/>
    <col min="25" max="33" width="15.08203125" style="32" customWidth="1"/>
    <col min="34" max="34" width="9" style="32" customWidth="1"/>
    <col min="35" max="61" width="15" style="32" customWidth="1"/>
    <col min="62" max="62" width="15" style="30" customWidth="1"/>
    <col min="63" max="16384" width="9" style="30"/>
  </cols>
  <sheetData>
    <row r="1" spans="1:61" ht="16.5" hidden="1" customHeight="1" outlineLevel="1" x14ac:dyDescent="0.55000000000000004">
      <c r="A1" s="377" t="s">
        <v>0</v>
      </c>
      <c r="B1" s="377"/>
      <c r="C1" s="377"/>
      <c r="D1" s="377"/>
      <c r="E1" s="377"/>
      <c r="F1" s="377"/>
      <c r="G1" s="377"/>
      <c r="H1" s="377"/>
      <c r="I1" s="377"/>
      <c r="J1" s="377"/>
      <c r="K1" s="377"/>
      <c r="L1" s="377"/>
      <c r="M1" s="377"/>
      <c r="N1" s="377"/>
      <c r="O1" s="377"/>
      <c r="P1" s="377"/>
      <c r="Q1" s="377"/>
      <c r="R1" s="377"/>
      <c r="S1" s="377"/>
    </row>
    <row r="2" spans="1:61" ht="24" customHeight="1" collapsed="1" x14ac:dyDescent="0.55000000000000004">
      <c r="A2" s="354" t="s">
        <v>148</v>
      </c>
      <c r="B2" s="354"/>
      <c r="C2" s="354"/>
      <c r="D2" s="354"/>
      <c r="E2" s="354"/>
      <c r="F2" s="354"/>
      <c r="G2" s="354"/>
      <c r="H2" s="354"/>
      <c r="I2" s="354"/>
      <c r="J2" s="354"/>
      <c r="K2" s="354"/>
      <c r="L2" s="354"/>
      <c r="M2" s="354"/>
      <c r="N2" s="354"/>
      <c r="O2" s="354"/>
      <c r="P2" s="354"/>
      <c r="Q2" s="354"/>
      <c r="R2" s="354"/>
      <c r="S2" s="354"/>
    </row>
    <row r="3" spans="1:61" ht="30" customHeight="1" x14ac:dyDescent="0.55000000000000004">
      <c r="A3" s="45" t="s">
        <v>149</v>
      </c>
      <c r="B3" s="1"/>
      <c r="C3" s="1"/>
      <c r="D3" s="1"/>
      <c r="E3" s="1"/>
      <c r="F3" s="1"/>
      <c r="G3" s="1"/>
      <c r="H3" s="1"/>
      <c r="I3" s="1"/>
      <c r="J3" s="1"/>
      <c r="K3" s="1"/>
      <c r="L3" s="1"/>
      <c r="M3" s="1"/>
      <c r="N3" s="1"/>
      <c r="O3" s="1"/>
      <c r="P3" s="1"/>
      <c r="Q3" s="1"/>
      <c r="R3" s="1"/>
    </row>
    <row r="4" spans="1:61" ht="30" customHeight="1" x14ac:dyDescent="0.55000000000000004">
      <c r="A4" s="105" t="s">
        <v>150</v>
      </c>
      <c r="B4" s="39"/>
      <c r="C4" s="107"/>
      <c r="D4" s="107"/>
      <c r="E4" s="107"/>
      <c r="F4" s="108"/>
      <c r="G4" s="108"/>
      <c r="H4" s="108"/>
      <c r="I4" s="108"/>
      <c r="J4" s="108"/>
      <c r="K4" s="108"/>
      <c r="L4" s="108"/>
      <c r="M4" s="108"/>
      <c r="N4" s="108"/>
      <c r="O4" s="108"/>
      <c r="P4" s="108"/>
      <c r="Q4" s="108"/>
      <c r="R4" s="36"/>
    </row>
    <row r="5" spans="1:61" ht="30" customHeight="1" x14ac:dyDescent="0.55000000000000004">
      <c r="A5" s="3" t="s">
        <v>151</v>
      </c>
      <c r="B5" s="35"/>
      <c r="C5" s="35"/>
      <c r="D5" s="35"/>
      <c r="E5" s="35"/>
      <c r="F5" s="35"/>
      <c r="G5" s="35"/>
      <c r="H5" s="35"/>
      <c r="I5" s="35"/>
      <c r="J5" s="35"/>
      <c r="K5" s="111"/>
      <c r="L5" s="111"/>
      <c r="M5" s="109"/>
      <c r="N5" s="111"/>
      <c r="O5" s="111"/>
      <c r="P5" s="108"/>
      <c r="Q5" s="108"/>
      <c r="R5" s="36"/>
    </row>
    <row r="6" spans="1:61" ht="30" customHeight="1" x14ac:dyDescent="0.55000000000000004">
      <c r="A6" s="124"/>
      <c r="B6" s="127"/>
      <c r="C6" s="126"/>
      <c r="D6" s="112"/>
      <c r="E6" s="112"/>
      <c r="F6" s="112"/>
      <c r="G6" s="112"/>
      <c r="H6" s="108"/>
      <c r="I6" s="108"/>
      <c r="J6" s="36"/>
      <c r="K6" s="116"/>
      <c r="L6" s="109"/>
      <c r="M6" s="117"/>
      <c r="N6" s="129"/>
      <c r="O6" s="129"/>
      <c r="P6" s="108"/>
      <c r="Q6" s="108"/>
      <c r="R6" s="36"/>
    </row>
    <row r="7" spans="1:61" ht="30" customHeight="1" x14ac:dyDescent="0.55000000000000004">
      <c r="A7" s="111" t="s">
        <v>152</v>
      </c>
      <c r="B7" s="124"/>
      <c r="C7" s="126"/>
      <c r="D7" s="112"/>
      <c r="E7" s="112"/>
      <c r="F7" s="112"/>
      <c r="G7" s="112"/>
      <c r="H7" s="108"/>
      <c r="I7" s="108"/>
      <c r="J7" s="36"/>
      <c r="K7" s="116"/>
      <c r="L7" s="109"/>
      <c r="M7" s="117"/>
      <c r="N7" s="130"/>
      <c r="O7" s="111"/>
      <c r="P7" s="108"/>
      <c r="Q7" s="108"/>
      <c r="R7" s="36"/>
    </row>
    <row r="8" spans="1:61" ht="30" customHeight="1" x14ac:dyDescent="0.55000000000000004">
      <c r="A8" s="112" t="s">
        <v>82</v>
      </c>
      <c r="B8" s="152">
        <v>5.5</v>
      </c>
      <c r="C8" s="126" t="s">
        <v>83</v>
      </c>
      <c r="D8" s="112"/>
      <c r="E8" s="112"/>
      <c r="F8" s="112"/>
      <c r="G8" s="112"/>
      <c r="H8" s="108"/>
      <c r="I8" s="108"/>
      <c r="J8" s="36"/>
      <c r="K8" s="116"/>
      <c r="L8" s="109"/>
      <c r="M8" s="117"/>
      <c r="N8" s="130"/>
      <c r="O8" s="131"/>
      <c r="P8" s="108"/>
      <c r="Q8" s="108"/>
      <c r="R8" s="36"/>
    </row>
    <row r="9" spans="1:61" ht="20.5" customHeight="1" x14ac:dyDescent="0.55000000000000004">
      <c r="A9" s="124"/>
      <c r="B9" s="52" t="s">
        <v>153</v>
      </c>
      <c r="C9" s="126"/>
      <c r="D9" s="112"/>
      <c r="E9" s="112"/>
      <c r="F9" s="112"/>
      <c r="G9" s="112"/>
      <c r="H9" s="108"/>
      <c r="I9" s="108"/>
      <c r="J9" s="36"/>
      <c r="K9" s="112"/>
      <c r="L9" s="112"/>
      <c r="M9" s="109"/>
      <c r="N9" s="112"/>
      <c r="O9" s="112"/>
      <c r="P9" s="108"/>
      <c r="Q9" s="108"/>
      <c r="R9" s="36"/>
    </row>
    <row r="10" spans="1:61" ht="20.5" customHeight="1" x14ac:dyDescent="0.55000000000000004">
      <c r="A10" s="112"/>
      <c r="B10" s="153" t="s">
        <v>154</v>
      </c>
      <c r="C10" s="112"/>
      <c r="D10" s="112"/>
      <c r="E10" s="112"/>
      <c r="F10" s="112"/>
      <c r="G10" s="111"/>
      <c r="H10" s="112"/>
      <c r="I10" s="124"/>
      <c r="J10" s="127"/>
      <c r="K10" s="126"/>
      <c r="L10" s="112"/>
      <c r="M10" s="112"/>
      <c r="N10" s="112"/>
      <c r="O10" s="112"/>
      <c r="P10" s="108"/>
      <c r="Q10" s="108"/>
      <c r="R10" s="36"/>
    </row>
    <row r="11" spans="1:61" ht="30" customHeight="1" x14ac:dyDescent="0.55000000000000004">
      <c r="A11" s="3" t="s">
        <v>85</v>
      </c>
      <c r="B11" s="9"/>
      <c r="C11" s="1"/>
      <c r="D11" s="1"/>
      <c r="E11" s="1"/>
      <c r="F11" s="1"/>
      <c r="G11" s="1"/>
      <c r="H11" s="1"/>
      <c r="I11" s="1"/>
      <c r="J11" s="1"/>
      <c r="K11" s="1"/>
      <c r="L11" s="1"/>
      <c r="M11" s="1"/>
      <c r="N11" s="1"/>
      <c r="O11" s="1"/>
      <c r="P11" s="1"/>
      <c r="Q11" s="1"/>
      <c r="R11" s="1"/>
      <c r="T11" s="150"/>
      <c r="U11" s="150" t="s">
        <v>101</v>
      </c>
    </row>
    <row r="12" spans="1:61" ht="30" customHeight="1" x14ac:dyDescent="0.55000000000000004">
      <c r="A12" s="53" t="s">
        <v>86</v>
      </c>
      <c r="B12" s="1"/>
      <c r="C12" s="1"/>
      <c r="D12" s="1"/>
      <c r="E12" s="1"/>
      <c r="F12" s="360" t="s">
        <v>155</v>
      </c>
      <c r="G12" s="361"/>
      <c r="H12" s="361"/>
      <c r="I12" s="361"/>
      <c r="J12" s="361"/>
      <c r="K12" s="361"/>
      <c r="L12" s="361"/>
      <c r="M12" s="361"/>
      <c r="N12" s="361"/>
      <c r="O12" s="361"/>
      <c r="P12" s="378"/>
      <c r="Q12" s="155" t="s">
        <v>87</v>
      </c>
      <c r="R12" s="383" t="s">
        <v>89</v>
      </c>
      <c r="T12" s="150"/>
      <c r="V12" s="150" t="s">
        <v>156</v>
      </c>
      <c r="W12" s="150"/>
      <c r="X12" s="150" t="s">
        <v>157</v>
      </c>
      <c r="Y12" s="150"/>
      <c r="Z12" s="150" t="s">
        <v>158</v>
      </c>
      <c r="AA12" s="150"/>
      <c r="AB12" s="150" t="s">
        <v>159</v>
      </c>
      <c r="AC12" s="150"/>
      <c r="AD12" s="150" t="s">
        <v>160</v>
      </c>
      <c r="AE12" s="150"/>
      <c r="AF12" s="150" t="s">
        <v>161</v>
      </c>
      <c r="AG12" s="150"/>
      <c r="AH12" s="150" t="s">
        <v>162</v>
      </c>
      <c r="AI12" s="150"/>
      <c r="AJ12" s="150" t="s">
        <v>163</v>
      </c>
      <c r="AK12" s="150"/>
      <c r="AL12" s="150" t="s">
        <v>164</v>
      </c>
      <c r="AM12" s="150"/>
      <c r="AN12" s="150" t="s">
        <v>165</v>
      </c>
      <c r="AO12" s="150"/>
      <c r="AP12" s="150" t="s">
        <v>99</v>
      </c>
      <c r="AQ12" s="150"/>
      <c r="AR12" s="150" t="s">
        <v>100</v>
      </c>
      <c r="AS12" s="150"/>
      <c r="AT12" s="134"/>
      <c r="AU12" s="133"/>
      <c r="AV12" s="133"/>
      <c r="AW12" s="133"/>
      <c r="AX12" s="133"/>
      <c r="AY12" s="133"/>
      <c r="AZ12" s="133"/>
      <c r="BA12" s="133"/>
      <c r="BB12" s="133"/>
      <c r="BC12" s="133"/>
      <c r="BD12" s="133"/>
    </row>
    <row r="13" spans="1:61" ht="30" customHeight="1" x14ac:dyDescent="0.55000000000000004">
      <c r="A13" s="53" t="s">
        <v>91</v>
      </c>
      <c r="B13" s="1"/>
      <c r="C13" s="1"/>
      <c r="D13" s="1"/>
      <c r="E13" s="1"/>
      <c r="F13" s="49" t="s">
        <v>166</v>
      </c>
      <c r="G13" s="47" t="s">
        <v>167</v>
      </c>
      <c r="H13" s="47" t="s">
        <v>168</v>
      </c>
      <c r="I13" s="47" t="s">
        <v>169</v>
      </c>
      <c r="J13" s="47" t="s">
        <v>170</v>
      </c>
      <c r="K13" s="48" t="s">
        <v>171</v>
      </c>
      <c r="L13" s="48" t="s">
        <v>172</v>
      </c>
      <c r="M13" s="48" t="s">
        <v>173</v>
      </c>
      <c r="N13" s="48" t="s">
        <v>174</v>
      </c>
      <c r="O13" s="48" t="s">
        <v>98</v>
      </c>
      <c r="P13" s="48" t="s">
        <v>175</v>
      </c>
      <c r="Q13" s="157" t="s">
        <v>100</v>
      </c>
      <c r="R13" s="384"/>
      <c r="T13" s="150"/>
      <c r="U13" s="150"/>
      <c r="V13" s="150" t="s">
        <v>176</v>
      </c>
      <c r="W13" s="150" t="s">
        <v>177</v>
      </c>
      <c r="X13" s="150" t="s">
        <v>176</v>
      </c>
      <c r="Y13" s="150" t="s">
        <v>177</v>
      </c>
      <c r="Z13" s="150" t="s">
        <v>176</v>
      </c>
      <c r="AA13" s="150" t="s">
        <v>177</v>
      </c>
      <c r="AB13" s="150" t="s">
        <v>176</v>
      </c>
      <c r="AC13" s="150" t="s">
        <v>177</v>
      </c>
      <c r="AD13" s="150" t="s">
        <v>176</v>
      </c>
      <c r="AE13" s="150" t="s">
        <v>177</v>
      </c>
      <c r="AF13" s="150" t="s">
        <v>176</v>
      </c>
      <c r="AG13" s="150" t="s">
        <v>177</v>
      </c>
      <c r="AH13" s="150" t="s">
        <v>176</v>
      </c>
      <c r="AI13" s="150" t="s">
        <v>177</v>
      </c>
      <c r="AJ13" s="150" t="s">
        <v>176</v>
      </c>
      <c r="AK13" s="150" t="s">
        <v>177</v>
      </c>
      <c r="AL13" s="150" t="s">
        <v>176</v>
      </c>
      <c r="AM13" s="150" t="s">
        <v>177</v>
      </c>
      <c r="AN13" s="150" t="s">
        <v>176</v>
      </c>
      <c r="AO13" s="150" t="s">
        <v>177</v>
      </c>
      <c r="AP13" s="150" t="s">
        <v>176</v>
      </c>
      <c r="AQ13" s="150" t="s">
        <v>177</v>
      </c>
      <c r="AR13" s="150" t="s">
        <v>176</v>
      </c>
      <c r="AS13" s="150" t="s">
        <v>177</v>
      </c>
      <c r="AT13" s="134"/>
      <c r="AU13" s="133"/>
      <c r="AV13" s="133"/>
      <c r="AW13" s="133"/>
      <c r="AX13" s="135"/>
      <c r="AY13" s="135"/>
      <c r="AZ13" s="135"/>
      <c r="BA13" s="135"/>
      <c r="BB13" s="135"/>
      <c r="BC13" s="135"/>
      <c r="BD13" s="135"/>
      <c r="BE13" s="57"/>
      <c r="BF13" s="57"/>
      <c r="BG13" s="57"/>
      <c r="BH13" s="57"/>
      <c r="BI13" s="57"/>
    </row>
    <row r="14" spans="1:61" ht="30" customHeight="1" x14ac:dyDescent="0.55000000000000004">
      <c r="A14" s="355" t="s">
        <v>115</v>
      </c>
      <c r="B14" s="356"/>
      <c r="C14" s="356"/>
      <c r="D14" s="356"/>
      <c r="E14" s="357"/>
      <c r="F14" s="164">
        <v>100</v>
      </c>
      <c r="G14" s="164">
        <v>100</v>
      </c>
      <c r="H14" s="164">
        <v>100</v>
      </c>
      <c r="I14" s="164">
        <v>100</v>
      </c>
      <c r="J14" s="164">
        <v>100</v>
      </c>
      <c r="K14" s="164">
        <v>100</v>
      </c>
      <c r="L14" s="164">
        <v>100</v>
      </c>
      <c r="M14" s="164">
        <v>100</v>
      </c>
      <c r="N14" s="164">
        <v>100</v>
      </c>
      <c r="O14" s="164">
        <v>100</v>
      </c>
      <c r="P14" s="164">
        <v>100</v>
      </c>
      <c r="Q14" s="164">
        <v>100</v>
      </c>
      <c r="R14" s="10">
        <f t="shared" ref="R14:R35" si="0">SUM(F14:Q14)</f>
        <v>1200</v>
      </c>
      <c r="T14" s="150"/>
      <c r="U14" s="150" t="s">
        <v>178</v>
      </c>
      <c r="V14" s="33">
        <f>F110</f>
        <v>3</v>
      </c>
      <c r="W14" s="33">
        <f>F31</f>
        <v>4</v>
      </c>
      <c r="X14" s="33">
        <f>G110</f>
        <v>4</v>
      </c>
      <c r="Y14" s="33">
        <f>G31</f>
        <v>4</v>
      </c>
      <c r="Z14" s="33">
        <f>H110</f>
        <v>6</v>
      </c>
      <c r="AA14" s="33">
        <f>H31</f>
        <v>8</v>
      </c>
      <c r="AB14" s="33">
        <f>I110</f>
        <v>8</v>
      </c>
      <c r="AC14" s="33">
        <f>I31</f>
        <v>8</v>
      </c>
      <c r="AD14" s="33">
        <f>J110</f>
        <v>8</v>
      </c>
      <c r="AE14" s="33">
        <f>J31</f>
        <v>8</v>
      </c>
      <c r="AF14" s="33">
        <f>K110</f>
        <v>10</v>
      </c>
      <c r="AG14" s="33">
        <f>K31</f>
        <v>12</v>
      </c>
      <c r="AH14" s="33">
        <f>L110</f>
        <v>10</v>
      </c>
      <c r="AI14" s="33">
        <f>L31</f>
        <v>12</v>
      </c>
      <c r="AJ14" s="33">
        <f>M110</f>
        <v>9</v>
      </c>
      <c r="AK14" s="33">
        <f>M31</f>
        <v>12</v>
      </c>
      <c r="AL14" s="33">
        <f>N110</f>
        <v>14</v>
      </c>
      <c r="AM14" s="33">
        <f>N31</f>
        <v>16</v>
      </c>
      <c r="AN14" s="33">
        <f>O110</f>
        <v>16</v>
      </c>
      <c r="AO14" s="33">
        <f>O31</f>
        <v>16</v>
      </c>
      <c r="AP14" s="33">
        <f>P110</f>
        <v>17</v>
      </c>
      <c r="AQ14" s="33">
        <f>P31</f>
        <v>16</v>
      </c>
      <c r="AR14" s="33">
        <f>Q110</f>
        <v>18</v>
      </c>
      <c r="AS14" s="33">
        <f>Q31</f>
        <v>20</v>
      </c>
      <c r="AT14" s="134"/>
      <c r="AU14" s="133"/>
      <c r="AV14" s="133"/>
      <c r="AW14" s="133"/>
      <c r="AX14" s="133"/>
      <c r="AY14" s="133"/>
      <c r="AZ14" s="133"/>
      <c r="BA14" s="133"/>
      <c r="BB14" s="133"/>
      <c r="BC14" s="133"/>
      <c r="BD14" s="133"/>
    </row>
    <row r="15" spans="1:61" ht="30" customHeight="1" outlineLevel="1" x14ac:dyDescent="0.55000000000000004">
      <c r="A15" s="348" t="s">
        <v>179</v>
      </c>
      <c r="B15" s="317" t="s">
        <v>180</v>
      </c>
      <c r="C15" s="350" t="s">
        <v>119</v>
      </c>
      <c r="D15" s="351"/>
      <c r="E15" s="352"/>
      <c r="F15" s="173">
        <v>1</v>
      </c>
      <c r="G15" s="173">
        <v>1</v>
      </c>
      <c r="H15" s="173">
        <v>2</v>
      </c>
      <c r="I15" s="173">
        <v>2</v>
      </c>
      <c r="J15" s="173">
        <v>2</v>
      </c>
      <c r="K15" s="173">
        <v>3</v>
      </c>
      <c r="L15" s="173">
        <v>3</v>
      </c>
      <c r="M15" s="173">
        <v>3</v>
      </c>
      <c r="N15" s="173">
        <v>4</v>
      </c>
      <c r="O15" s="173">
        <v>4</v>
      </c>
      <c r="P15" s="173">
        <v>4</v>
      </c>
      <c r="Q15" s="173">
        <v>5</v>
      </c>
      <c r="R15" s="11">
        <f t="shared" si="0"/>
        <v>34</v>
      </c>
      <c r="T15" s="150"/>
      <c r="U15" s="150" t="s">
        <v>181</v>
      </c>
      <c r="V15" s="33">
        <f>F111</f>
        <v>4</v>
      </c>
      <c r="W15" s="33">
        <f>F32</f>
        <v>4</v>
      </c>
      <c r="X15" s="33">
        <f>G111</f>
        <v>8</v>
      </c>
      <c r="Y15" s="33">
        <f>G32</f>
        <v>8</v>
      </c>
      <c r="Z15" s="33">
        <f>H111</f>
        <v>8</v>
      </c>
      <c r="AA15" s="33">
        <f>H32</f>
        <v>8</v>
      </c>
      <c r="AB15" s="33">
        <f>I111</f>
        <v>8</v>
      </c>
      <c r="AC15" s="33">
        <f>I32</f>
        <v>8</v>
      </c>
      <c r="AD15" s="33">
        <f>J111</f>
        <v>12</v>
      </c>
      <c r="AE15" s="33">
        <f>J32</f>
        <v>12</v>
      </c>
      <c r="AF15" s="33">
        <f>K111</f>
        <v>12</v>
      </c>
      <c r="AG15" s="33">
        <f>K32</f>
        <v>12</v>
      </c>
      <c r="AH15" s="33">
        <f>L111</f>
        <v>12</v>
      </c>
      <c r="AI15" s="33">
        <f>L32</f>
        <v>12</v>
      </c>
      <c r="AJ15" s="33">
        <f>M111</f>
        <v>16</v>
      </c>
      <c r="AK15" s="33">
        <f>M32</f>
        <v>16</v>
      </c>
      <c r="AL15" s="33">
        <f>N111</f>
        <v>14</v>
      </c>
      <c r="AM15" s="33">
        <f>N32</f>
        <v>16</v>
      </c>
      <c r="AN15" s="33">
        <f>O111</f>
        <v>13</v>
      </c>
      <c r="AO15" s="33">
        <f>O32</f>
        <v>16</v>
      </c>
      <c r="AP15" s="33">
        <f>P111</f>
        <v>16</v>
      </c>
      <c r="AQ15" s="33">
        <f>P32</f>
        <v>20</v>
      </c>
      <c r="AR15" s="33">
        <f>Q111</f>
        <v>16</v>
      </c>
      <c r="AS15" s="33">
        <f>Q32</f>
        <v>20</v>
      </c>
      <c r="AT15" s="134"/>
      <c r="AU15" s="133"/>
      <c r="AV15" s="133"/>
      <c r="AW15" s="133"/>
      <c r="AX15" s="136"/>
      <c r="AY15" s="136"/>
      <c r="AZ15" s="136"/>
      <c r="BA15" s="136"/>
      <c r="BB15" s="136"/>
      <c r="BC15" s="136"/>
      <c r="BD15" s="136"/>
      <c r="BE15" s="33"/>
      <c r="BF15" s="33"/>
      <c r="BG15" s="33"/>
      <c r="BH15" s="33"/>
      <c r="BI15" s="33"/>
    </row>
    <row r="16" spans="1:61" ht="30" customHeight="1" outlineLevel="1" x14ac:dyDescent="0.55000000000000004">
      <c r="A16" s="343"/>
      <c r="B16" s="318"/>
      <c r="C16" s="350" t="s">
        <v>122</v>
      </c>
      <c r="D16" s="351"/>
      <c r="E16" s="352"/>
      <c r="F16" s="173">
        <v>1</v>
      </c>
      <c r="G16" s="173">
        <v>2</v>
      </c>
      <c r="H16" s="173">
        <v>2</v>
      </c>
      <c r="I16" s="173">
        <v>2</v>
      </c>
      <c r="J16" s="173">
        <v>3</v>
      </c>
      <c r="K16" s="173">
        <v>3</v>
      </c>
      <c r="L16" s="173">
        <v>3</v>
      </c>
      <c r="M16" s="173">
        <v>4</v>
      </c>
      <c r="N16" s="173">
        <v>4</v>
      </c>
      <c r="O16" s="173">
        <v>4</v>
      </c>
      <c r="P16" s="173">
        <v>5</v>
      </c>
      <c r="Q16" s="173">
        <v>5</v>
      </c>
      <c r="R16" s="11">
        <f t="shared" si="0"/>
        <v>38</v>
      </c>
      <c r="T16" s="150"/>
      <c r="U16" s="150" t="s">
        <v>124</v>
      </c>
      <c r="V16" s="33">
        <f>F112</f>
        <v>8</v>
      </c>
      <c r="W16" s="33">
        <f>F33</f>
        <v>8</v>
      </c>
      <c r="X16" s="33">
        <f>G112</f>
        <v>8</v>
      </c>
      <c r="Y16" s="33">
        <f>G33</f>
        <v>8</v>
      </c>
      <c r="Z16" s="33">
        <f>H112</f>
        <v>8</v>
      </c>
      <c r="AA16" s="33">
        <f>H33</f>
        <v>8</v>
      </c>
      <c r="AB16" s="33">
        <f>I112</f>
        <v>12</v>
      </c>
      <c r="AC16" s="33">
        <f>I33</f>
        <v>12</v>
      </c>
      <c r="AD16" s="33">
        <f>J112</f>
        <v>12</v>
      </c>
      <c r="AE16" s="33">
        <f>J33</f>
        <v>12</v>
      </c>
      <c r="AF16" s="33">
        <f>K112</f>
        <v>12</v>
      </c>
      <c r="AG16" s="33">
        <f>K33</f>
        <v>12</v>
      </c>
      <c r="AH16" s="33">
        <f>L112</f>
        <v>16</v>
      </c>
      <c r="AI16" s="33">
        <f>L33</f>
        <v>16</v>
      </c>
      <c r="AJ16" s="33">
        <f>M112</f>
        <v>16</v>
      </c>
      <c r="AK16" s="33">
        <f>M33</f>
        <v>16</v>
      </c>
      <c r="AL16" s="33">
        <f>N112</f>
        <v>16</v>
      </c>
      <c r="AM16" s="33">
        <f>N33</f>
        <v>16</v>
      </c>
      <c r="AN16" s="33">
        <f>O112</f>
        <v>26</v>
      </c>
      <c r="AO16" s="33">
        <f>O33</f>
        <v>20</v>
      </c>
      <c r="AP16" s="33">
        <f>P112</f>
        <v>23</v>
      </c>
      <c r="AQ16" s="33">
        <f>P33</f>
        <v>20</v>
      </c>
      <c r="AR16" s="33">
        <f>Q112</f>
        <v>26</v>
      </c>
      <c r="AS16" s="33">
        <f>Q33</f>
        <v>20</v>
      </c>
      <c r="AT16" s="134"/>
      <c r="AU16" s="133"/>
      <c r="AV16" s="133"/>
      <c r="AW16" s="133"/>
      <c r="AX16" s="136"/>
      <c r="AY16" s="136"/>
      <c r="AZ16" s="136"/>
      <c r="BA16" s="136"/>
      <c r="BB16" s="136"/>
      <c r="BC16" s="136"/>
      <c r="BD16" s="136"/>
      <c r="BE16" s="33"/>
      <c r="BF16" s="33"/>
      <c r="BG16" s="33"/>
      <c r="BH16" s="33"/>
      <c r="BI16" s="33"/>
    </row>
    <row r="17" spans="1:61" ht="30" customHeight="1" outlineLevel="1" x14ac:dyDescent="0.55000000000000004">
      <c r="A17" s="343"/>
      <c r="B17" s="318"/>
      <c r="C17" s="350" t="s">
        <v>65</v>
      </c>
      <c r="D17" s="351"/>
      <c r="E17" s="352"/>
      <c r="F17" s="173">
        <v>2</v>
      </c>
      <c r="G17" s="173">
        <v>2</v>
      </c>
      <c r="H17" s="173">
        <v>2</v>
      </c>
      <c r="I17" s="173">
        <v>3</v>
      </c>
      <c r="J17" s="173">
        <v>3</v>
      </c>
      <c r="K17" s="173">
        <v>3</v>
      </c>
      <c r="L17" s="173">
        <v>4</v>
      </c>
      <c r="M17" s="173">
        <v>4</v>
      </c>
      <c r="N17" s="173">
        <v>4</v>
      </c>
      <c r="O17" s="173">
        <v>5</v>
      </c>
      <c r="P17" s="173">
        <v>5</v>
      </c>
      <c r="Q17" s="173">
        <v>5</v>
      </c>
      <c r="R17" s="11">
        <f t="shared" si="0"/>
        <v>42</v>
      </c>
      <c r="T17" s="150"/>
      <c r="U17" s="150" t="s">
        <v>126</v>
      </c>
      <c r="V17" s="33">
        <f>SUM(V14:V16)</f>
        <v>15</v>
      </c>
      <c r="W17" s="33">
        <f t="shared" ref="W17:AS17" si="1">SUM(W14:W16)</f>
        <v>16</v>
      </c>
      <c r="X17" s="33">
        <f t="shared" si="1"/>
        <v>20</v>
      </c>
      <c r="Y17" s="33">
        <f t="shared" si="1"/>
        <v>20</v>
      </c>
      <c r="Z17" s="33">
        <f t="shared" si="1"/>
        <v>22</v>
      </c>
      <c r="AA17" s="33">
        <f t="shared" si="1"/>
        <v>24</v>
      </c>
      <c r="AB17" s="33">
        <f t="shared" si="1"/>
        <v>28</v>
      </c>
      <c r="AC17" s="33">
        <f t="shared" si="1"/>
        <v>28</v>
      </c>
      <c r="AD17" s="33">
        <f t="shared" si="1"/>
        <v>32</v>
      </c>
      <c r="AE17" s="33">
        <f t="shared" si="1"/>
        <v>32</v>
      </c>
      <c r="AF17" s="33">
        <f t="shared" si="1"/>
        <v>34</v>
      </c>
      <c r="AG17" s="33">
        <f t="shared" si="1"/>
        <v>36</v>
      </c>
      <c r="AH17" s="33">
        <f t="shared" si="1"/>
        <v>38</v>
      </c>
      <c r="AI17" s="33">
        <f t="shared" si="1"/>
        <v>40</v>
      </c>
      <c r="AJ17" s="33">
        <f t="shared" si="1"/>
        <v>41</v>
      </c>
      <c r="AK17" s="33">
        <f t="shared" si="1"/>
        <v>44</v>
      </c>
      <c r="AL17" s="33">
        <f t="shared" si="1"/>
        <v>44</v>
      </c>
      <c r="AM17" s="33">
        <f t="shared" si="1"/>
        <v>48</v>
      </c>
      <c r="AN17" s="33">
        <f t="shared" si="1"/>
        <v>55</v>
      </c>
      <c r="AO17" s="33">
        <f t="shared" si="1"/>
        <v>52</v>
      </c>
      <c r="AP17" s="33">
        <f t="shared" si="1"/>
        <v>56</v>
      </c>
      <c r="AQ17" s="33">
        <f t="shared" si="1"/>
        <v>56</v>
      </c>
      <c r="AR17" s="33">
        <f t="shared" si="1"/>
        <v>60</v>
      </c>
      <c r="AS17" s="33">
        <f t="shared" si="1"/>
        <v>60</v>
      </c>
      <c r="AT17" s="134"/>
      <c r="AU17" s="133"/>
      <c r="AV17" s="133"/>
      <c r="AW17" s="133"/>
      <c r="AX17" s="136"/>
      <c r="AY17" s="136"/>
      <c r="AZ17" s="136"/>
      <c r="BA17" s="136"/>
      <c r="BB17" s="136"/>
      <c r="BC17" s="136"/>
      <c r="BD17" s="136"/>
      <c r="BE17" s="33"/>
      <c r="BF17" s="33"/>
      <c r="BG17" s="33"/>
      <c r="BH17" s="33"/>
      <c r="BI17" s="33"/>
    </row>
    <row r="18" spans="1:61" ht="30" customHeight="1" outlineLevel="1" x14ac:dyDescent="0.55000000000000004">
      <c r="A18" s="343"/>
      <c r="B18" s="319"/>
      <c r="C18" s="350" t="s">
        <v>125</v>
      </c>
      <c r="D18" s="351"/>
      <c r="E18" s="352"/>
      <c r="F18" s="174">
        <f>SUM(F15:F17)</f>
        <v>4</v>
      </c>
      <c r="G18" s="174">
        <f>SUM(G15:G17)</f>
        <v>5</v>
      </c>
      <c r="H18" s="174">
        <f t="shared" ref="H18:P18" si="2">SUM(H15:H17)</f>
        <v>6</v>
      </c>
      <c r="I18" s="174">
        <f t="shared" si="2"/>
        <v>7</v>
      </c>
      <c r="J18" s="174">
        <f t="shared" si="2"/>
        <v>8</v>
      </c>
      <c r="K18" s="174">
        <f t="shared" si="2"/>
        <v>9</v>
      </c>
      <c r="L18" s="174">
        <f t="shared" si="2"/>
        <v>10</v>
      </c>
      <c r="M18" s="174">
        <f t="shared" si="2"/>
        <v>11</v>
      </c>
      <c r="N18" s="174">
        <f t="shared" si="2"/>
        <v>12</v>
      </c>
      <c r="O18" s="174">
        <f t="shared" si="2"/>
        <v>13</v>
      </c>
      <c r="P18" s="174">
        <f t="shared" si="2"/>
        <v>14</v>
      </c>
      <c r="Q18" s="174">
        <f>SUM(Q15:Q17)</f>
        <v>15</v>
      </c>
      <c r="R18" s="11">
        <f t="shared" si="0"/>
        <v>114</v>
      </c>
      <c r="T18" s="150"/>
      <c r="U18" s="150" t="s">
        <v>182</v>
      </c>
      <c r="V18" s="151" t="s">
        <v>183</v>
      </c>
      <c r="W18" s="151" t="s">
        <v>183</v>
      </c>
      <c r="X18" s="151" t="s">
        <v>183</v>
      </c>
      <c r="Y18" s="151" t="s">
        <v>183</v>
      </c>
      <c r="Z18" s="151" t="s">
        <v>183</v>
      </c>
      <c r="AA18" s="151" t="s">
        <v>183</v>
      </c>
      <c r="AB18" s="151" t="s">
        <v>183</v>
      </c>
      <c r="AC18" s="151" t="s">
        <v>183</v>
      </c>
      <c r="AD18" s="151" t="s">
        <v>183</v>
      </c>
      <c r="AE18" s="151" t="s">
        <v>183</v>
      </c>
      <c r="AF18" s="151" t="s">
        <v>183</v>
      </c>
      <c r="AG18" s="151" t="s">
        <v>183</v>
      </c>
      <c r="AH18" s="151" t="s">
        <v>183</v>
      </c>
      <c r="AI18" s="151" t="s">
        <v>183</v>
      </c>
      <c r="AJ18" s="151" t="s">
        <v>183</v>
      </c>
      <c r="AK18" s="151" t="s">
        <v>183</v>
      </c>
      <c r="AL18" s="151" t="s">
        <v>183</v>
      </c>
      <c r="AM18" s="151" t="s">
        <v>183</v>
      </c>
      <c r="AN18" s="151" t="s">
        <v>183</v>
      </c>
      <c r="AO18" s="151" t="s">
        <v>183</v>
      </c>
      <c r="AP18" s="151" t="s">
        <v>183</v>
      </c>
      <c r="AQ18" s="151" t="s">
        <v>183</v>
      </c>
      <c r="AR18" s="151" t="s">
        <v>183</v>
      </c>
      <c r="AS18" s="151" t="s">
        <v>183</v>
      </c>
      <c r="AT18" s="134"/>
      <c r="AU18" s="133"/>
      <c r="AV18" s="133"/>
      <c r="AW18" s="133"/>
      <c r="AX18" s="136"/>
      <c r="AY18" s="136"/>
      <c r="AZ18" s="136"/>
      <c r="BA18" s="136"/>
      <c r="BB18" s="136"/>
      <c r="BC18" s="136"/>
      <c r="BD18" s="136"/>
      <c r="BE18" s="33"/>
      <c r="BF18" s="33"/>
      <c r="BG18" s="33"/>
      <c r="BH18" s="33"/>
      <c r="BI18" s="33"/>
    </row>
    <row r="19" spans="1:61" ht="30" customHeight="1" outlineLevel="1" x14ac:dyDescent="0.55000000000000004">
      <c r="A19" s="343"/>
      <c r="B19" s="317" t="s">
        <v>184</v>
      </c>
      <c r="C19" s="350" t="s">
        <v>119</v>
      </c>
      <c r="D19" s="351"/>
      <c r="E19" s="352"/>
      <c r="F19" s="173">
        <v>1</v>
      </c>
      <c r="G19" s="173">
        <v>1</v>
      </c>
      <c r="H19" s="173">
        <v>2</v>
      </c>
      <c r="I19" s="173">
        <v>2</v>
      </c>
      <c r="J19" s="173">
        <v>2</v>
      </c>
      <c r="K19" s="173">
        <v>3</v>
      </c>
      <c r="L19" s="173">
        <v>3</v>
      </c>
      <c r="M19" s="173">
        <v>3</v>
      </c>
      <c r="N19" s="173">
        <v>4</v>
      </c>
      <c r="O19" s="173">
        <v>4</v>
      </c>
      <c r="P19" s="173">
        <v>4</v>
      </c>
      <c r="Q19" s="173">
        <v>5</v>
      </c>
      <c r="R19" s="11">
        <f t="shared" si="0"/>
        <v>34</v>
      </c>
      <c r="T19" s="150"/>
      <c r="U19" s="150" t="s">
        <v>185</v>
      </c>
      <c r="V19" s="150" t="s">
        <v>186</v>
      </c>
      <c r="W19" s="150"/>
      <c r="X19" s="150" t="s">
        <v>187</v>
      </c>
      <c r="Y19" s="150"/>
      <c r="Z19" s="150" t="s">
        <v>188</v>
      </c>
      <c r="AA19" s="150"/>
      <c r="AB19" s="150" t="s">
        <v>189</v>
      </c>
      <c r="AC19" s="150"/>
      <c r="AD19" s="150" t="s">
        <v>190</v>
      </c>
      <c r="AE19" s="150"/>
      <c r="AF19" s="150" t="s">
        <v>191</v>
      </c>
      <c r="AG19" s="150"/>
      <c r="AH19" s="150" t="s">
        <v>192</v>
      </c>
      <c r="AI19" s="150"/>
      <c r="AJ19" s="150" t="s">
        <v>193</v>
      </c>
      <c r="AK19" s="150"/>
      <c r="AL19" s="150" t="s">
        <v>194</v>
      </c>
      <c r="AM19" s="150"/>
      <c r="AN19" s="150" t="s">
        <v>195</v>
      </c>
      <c r="AO19" s="150"/>
      <c r="AP19" s="150" t="s">
        <v>196</v>
      </c>
      <c r="AQ19" s="150"/>
      <c r="AR19" s="150" t="s">
        <v>197</v>
      </c>
      <c r="AS19" s="150"/>
      <c r="AT19" s="134"/>
      <c r="AU19" s="133"/>
      <c r="AV19" s="133"/>
      <c r="AW19" s="133"/>
      <c r="AX19" s="133"/>
      <c r="AY19" s="133"/>
      <c r="AZ19" s="133"/>
      <c r="BA19" s="133"/>
      <c r="BB19" s="133"/>
      <c r="BC19" s="133"/>
      <c r="BD19" s="133"/>
    </row>
    <row r="20" spans="1:61" ht="30" customHeight="1" outlineLevel="1" x14ac:dyDescent="0.55000000000000004">
      <c r="A20" s="343"/>
      <c r="B20" s="318"/>
      <c r="C20" s="350" t="s">
        <v>122</v>
      </c>
      <c r="D20" s="351"/>
      <c r="E20" s="352"/>
      <c r="F20" s="173">
        <v>1</v>
      </c>
      <c r="G20" s="173">
        <v>2</v>
      </c>
      <c r="H20" s="173">
        <v>2</v>
      </c>
      <c r="I20" s="173">
        <v>2</v>
      </c>
      <c r="J20" s="173">
        <v>3</v>
      </c>
      <c r="K20" s="173">
        <v>3</v>
      </c>
      <c r="L20" s="173">
        <v>3</v>
      </c>
      <c r="M20" s="173">
        <v>4</v>
      </c>
      <c r="N20" s="173">
        <v>4</v>
      </c>
      <c r="O20" s="173">
        <v>4</v>
      </c>
      <c r="P20" s="173">
        <v>5</v>
      </c>
      <c r="Q20" s="173">
        <v>5</v>
      </c>
      <c r="R20" s="11">
        <f t="shared" si="0"/>
        <v>38</v>
      </c>
      <c r="T20" s="150"/>
      <c r="U20" s="150"/>
      <c r="V20" s="150" t="s">
        <v>156</v>
      </c>
      <c r="W20" s="150"/>
      <c r="X20" s="150" t="s">
        <v>157</v>
      </c>
      <c r="Y20" s="150"/>
      <c r="Z20" s="150" t="s">
        <v>158</v>
      </c>
      <c r="AA20" s="150"/>
      <c r="AB20" s="150" t="s">
        <v>159</v>
      </c>
      <c r="AC20" s="150"/>
      <c r="AD20" s="150" t="s">
        <v>160</v>
      </c>
      <c r="AE20" s="150"/>
      <c r="AF20" s="150" t="s">
        <v>161</v>
      </c>
      <c r="AG20" s="150"/>
      <c r="AH20" s="150" t="s">
        <v>162</v>
      </c>
      <c r="AI20" s="150"/>
      <c r="AJ20" s="150" t="s">
        <v>163</v>
      </c>
      <c r="AK20" s="150"/>
      <c r="AL20" s="150" t="s">
        <v>164</v>
      </c>
      <c r="AM20" s="150"/>
      <c r="AN20" s="150" t="s">
        <v>165</v>
      </c>
      <c r="AO20" s="150"/>
      <c r="AP20" s="150" t="s">
        <v>99</v>
      </c>
      <c r="AQ20" s="150"/>
      <c r="AR20" s="150" t="s">
        <v>100</v>
      </c>
      <c r="AS20" s="150"/>
      <c r="AT20" s="134"/>
      <c r="AU20" s="133"/>
      <c r="AV20" s="133"/>
      <c r="AW20" s="133"/>
      <c r="AX20" s="133"/>
      <c r="AY20" s="133"/>
      <c r="AZ20" s="133"/>
      <c r="BA20" s="133"/>
      <c r="BB20" s="133"/>
      <c r="BC20" s="133"/>
      <c r="BD20" s="133"/>
    </row>
    <row r="21" spans="1:61" ht="30" customHeight="1" outlineLevel="1" x14ac:dyDescent="0.55000000000000004">
      <c r="A21" s="343"/>
      <c r="B21" s="318"/>
      <c r="C21" s="350" t="s">
        <v>65</v>
      </c>
      <c r="D21" s="351"/>
      <c r="E21" s="352"/>
      <c r="F21" s="173">
        <v>2</v>
      </c>
      <c r="G21" s="173">
        <v>2</v>
      </c>
      <c r="H21" s="173">
        <v>2</v>
      </c>
      <c r="I21" s="173">
        <v>3</v>
      </c>
      <c r="J21" s="173">
        <v>3</v>
      </c>
      <c r="K21" s="173">
        <v>3</v>
      </c>
      <c r="L21" s="173">
        <v>4</v>
      </c>
      <c r="M21" s="173">
        <v>4</v>
      </c>
      <c r="N21" s="173">
        <v>4</v>
      </c>
      <c r="O21" s="173">
        <v>5</v>
      </c>
      <c r="P21" s="173">
        <v>5</v>
      </c>
      <c r="Q21" s="173">
        <v>5</v>
      </c>
      <c r="R21" s="11">
        <f t="shared" si="0"/>
        <v>42</v>
      </c>
      <c r="T21" s="150"/>
      <c r="U21" s="150"/>
      <c r="V21" s="150" t="s">
        <v>176</v>
      </c>
      <c r="W21" s="150" t="s">
        <v>177</v>
      </c>
      <c r="X21" s="150" t="s">
        <v>176</v>
      </c>
      <c r="Y21" s="150" t="s">
        <v>177</v>
      </c>
      <c r="Z21" s="150" t="s">
        <v>176</v>
      </c>
      <c r="AA21" s="150" t="s">
        <v>177</v>
      </c>
      <c r="AB21" s="150" t="s">
        <v>176</v>
      </c>
      <c r="AC21" s="150" t="s">
        <v>177</v>
      </c>
      <c r="AD21" s="150" t="s">
        <v>176</v>
      </c>
      <c r="AE21" s="150" t="s">
        <v>177</v>
      </c>
      <c r="AF21" s="150" t="s">
        <v>176</v>
      </c>
      <c r="AG21" s="150" t="s">
        <v>177</v>
      </c>
      <c r="AH21" s="150" t="s">
        <v>176</v>
      </c>
      <c r="AI21" s="150" t="s">
        <v>177</v>
      </c>
      <c r="AJ21" s="150" t="s">
        <v>176</v>
      </c>
      <c r="AK21" s="150" t="s">
        <v>177</v>
      </c>
      <c r="AL21" s="150" t="s">
        <v>176</v>
      </c>
      <c r="AM21" s="150" t="s">
        <v>177</v>
      </c>
      <c r="AN21" s="150" t="s">
        <v>176</v>
      </c>
      <c r="AO21" s="150" t="s">
        <v>177</v>
      </c>
      <c r="AP21" s="150" t="s">
        <v>176</v>
      </c>
      <c r="AQ21" s="150" t="s">
        <v>177</v>
      </c>
      <c r="AR21" s="150" t="s">
        <v>176</v>
      </c>
      <c r="AS21" s="150" t="s">
        <v>177</v>
      </c>
      <c r="AT21" s="134"/>
      <c r="AU21" s="133"/>
      <c r="AV21" s="133"/>
      <c r="AW21" s="133"/>
      <c r="AX21" s="135"/>
      <c r="AY21" s="135"/>
      <c r="AZ21" s="135"/>
      <c r="BA21" s="135"/>
      <c r="BB21" s="135"/>
      <c r="BC21" s="135"/>
      <c r="BD21" s="135"/>
      <c r="BE21" s="57"/>
      <c r="BF21" s="57"/>
      <c r="BG21" s="57"/>
      <c r="BH21" s="57"/>
      <c r="BI21" s="57"/>
    </row>
    <row r="22" spans="1:61" ht="30" customHeight="1" outlineLevel="1" x14ac:dyDescent="0.55000000000000004">
      <c r="A22" s="343"/>
      <c r="B22" s="319"/>
      <c r="C22" s="350" t="s">
        <v>125</v>
      </c>
      <c r="D22" s="351"/>
      <c r="E22" s="352"/>
      <c r="F22" s="174">
        <f>SUM(F19:F21)</f>
        <v>4</v>
      </c>
      <c r="G22" s="174">
        <f t="shared" ref="G22:Q22" si="3">SUM(G19:G21)</f>
        <v>5</v>
      </c>
      <c r="H22" s="174">
        <f t="shared" si="3"/>
        <v>6</v>
      </c>
      <c r="I22" s="174">
        <f t="shared" si="3"/>
        <v>7</v>
      </c>
      <c r="J22" s="174">
        <f t="shared" si="3"/>
        <v>8</v>
      </c>
      <c r="K22" s="174">
        <f t="shared" si="3"/>
        <v>9</v>
      </c>
      <c r="L22" s="174">
        <f t="shared" si="3"/>
        <v>10</v>
      </c>
      <c r="M22" s="174">
        <f t="shared" si="3"/>
        <v>11</v>
      </c>
      <c r="N22" s="174">
        <f t="shared" si="3"/>
        <v>12</v>
      </c>
      <c r="O22" s="174">
        <f t="shared" si="3"/>
        <v>13</v>
      </c>
      <c r="P22" s="174">
        <f t="shared" si="3"/>
        <v>14</v>
      </c>
      <c r="Q22" s="174">
        <f t="shared" si="3"/>
        <v>15</v>
      </c>
      <c r="R22" s="11">
        <f t="shared" si="0"/>
        <v>114</v>
      </c>
      <c r="T22" s="150"/>
      <c r="U22" s="150" t="s">
        <v>182</v>
      </c>
      <c r="V22" s="33">
        <v>10</v>
      </c>
      <c r="W22" s="33">
        <v>10</v>
      </c>
      <c r="X22" s="33">
        <v>10</v>
      </c>
      <c r="Y22" s="33">
        <v>10</v>
      </c>
      <c r="Z22" s="33">
        <v>10</v>
      </c>
      <c r="AA22" s="33">
        <v>10</v>
      </c>
      <c r="AB22" s="33">
        <v>10</v>
      </c>
      <c r="AC22" s="33">
        <v>10</v>
      </c>
      <c r="AD22" s="33">
        <v>10</v>
      </c>
      <c r="AE22" s="33">
        <v>10</v>
      </c>
      <c r="AF22" s="33">
        <v>10</v>
      </c>
      <c r="AG22" s="33">
        <v>10</v>
      </c>
      <c r="AH22" s="33">
        <v>10</v>
      </c>
      <c r="AI22" s="33">
        <v>10</v>
      </c>
      <c r="AJ22" s="33">
        <v>10</v>
      </c>
      <c r="AK22" s="33">
        <v>10</v>
      </c>
      <c r="AL22" s="33">
        <v>10</v>
      </c>
      <c r="AM22" s="33">
        <v>10</v>
      </c>
      <c r="AN22" s="33">
        <v>10</v>
      </c>
      <c r="AO22" s="33">
        <v>10</v>
      </c>
      <c r="AP22" s="33">
        <v>10</v>
      </c>
      <c r="AQ22" s="33">
        <v>10</v>
      </c>
      <c r="AR22" s="33">
        <v>10</v>
      </c>
      <c r="AS22" s="33">
        <v>10</v>
      </c>
      <c r="AT22" s="134"/>
      <c r="AU22" s="133"/>
      <c r="AV22" s="133"/>
      <c r="AW22" s="133"/>
      <c r="AX22" s="133"/>
      <c r="AY22" s="133"/>
      <c r="AZ22" s="133"/>
      <c r="BA22" s="133"/>
      <c r="BB22" s="133"/>
      <c r="BC22" s="133"/>
      <c r="BD22" s="133"/>
    </row>
    <row r="23" spans="1:61" ht="30" customHeight="1" outlineLevel="1" x14ac:dyDescent="0.55000000000000004">
      <c r="A23" s="343"/>
      <c r="B23" s="317" t="s">
        <v>198</v>
      </c>
      <c r="C23" s="350" t="s">
        <v>119</v>
      </c>
      <c r="D23" s="351"/>
      <c r="E23" s="352"/>
      <c r="F23" s="173">
        <v>1</v>
      </c>
      <c r="G23" s="173">
        <v>1</v>
      </c>
      <c r="H23" s="173">
        <v>2</v>
      </c>
      <c r="I23" s="173">
        <v>2</v>
      </c>
      <c r="J23" s="173">
        <v>2</v>
      </c>
      <c r="K23" s="173">
        <v>3</v>
      </c>
      <c r="L23" s="173">
        <v>3</v>
      </c>
      <c r="M23" s="173">
        <v>3</v>
      </c>
      <c r="N23" s="173">
        <v>4</v>
      </c>
      <c r="O23" s="173">
        <v>4</v>
      </c>
      <c r="P23" s="173">
        <v>4</v>
      </c>
      <c r="Q23" s="173">
        <v>5</v>
      </c>
      <c r="R23" s="11">
        <f t="shared" si="0"/>
        <v>34</v>
      </c>
      <c r="T23" s="150"/>
      <c r="U23" s="150" t="s">
        <v>199</v>
      </c>
      <c r="V23" s="150" t="s">
        <v>156</v>
      </c>
      <c r="W23" s="150"/>
      <c r="X23" s="150" t="s">
        <v>157</v>
      </c>
      <c r="Y23" s="150"/>
      <c r="Z23" s="150" t="s">
        <v>158</v>
      </c>
      <c r="AA23" s="150"/>
      <c r="AB23" s="150" t="s">
        <v>159</v>
      </c>
      <c r="AC23" s="150"/>
      <c r="AD23" s="150" t="s">
        <v>160</v>
      </c>
      <c r="AE23" s="150"/>
      <c r="AF23" s="150" t="s">
        <v>161</v>
      </c>
      <c r="AG23" s="150"/>
      <c r="AH23" s="150" t="s">
        <v>162</v>
      </c>
      <c r="AI23" s="150"/>
      <c r="AJ23" s="150" t="s">
        <v>163</v>
      </c>
      <c r="AK23" s="150"/>
      <c r="AL23" s="150" t="s">
        <v>164</v>
      </c>
      <c r="AM23" s="150"/>
      <c r="AN23" s="150" t="s">
        <v>165</v>
      </c>
      <c r="AO23" s="150"/>
      <c r="AP23" s="150" t="s">
        <v>99</v>
      </c>
      <c r="AQ23" s="150"/>
      <c r="AR23" s="150" t="s">
        <v>100</v>
      </c>
      <c r="AS23" s="150"/>
      <c r="AT23" s="134"/>
      <c r="AU23" s="133"/>
      <c r="AV23" s="133"/>
      <c r="AW23" s="133"/>
      <c r="AX23" s="136"/>
      <c r="AY23" s="136"/>
      <c r="AZ23" s="136"/>
      <c r="BA23" s="136"/>
      <c r="BB23" s="136"/>
      <c r="BC23" s="136"/>
      <c r="BD23" s="136"/>
      <c r="BE23" s="33"/>
      <c r="BF23" s="33"/>
      <c r="BG23" s="33"/>
      <c r="BH23" s="33"/>
      <c r="BI23" s="33"/>
    </row>
    <row r="24" spans="1:61" ht="30" customHeight="1" outlineLevel="1" x14ac:dyDescent="0.55000000000000004">
      <c r="A24" s="343"/>
      <c r="B24" s="318"/>
      <c r="C24" s="350" t="s">
        <v>122</v>
      </c>
      <c r="D24" s="351"/>
      <c r="E24" s="352"/>
      <c r="F24" s="173">
        <v>1</v>
      </c>
      <c r="G24" s="173">
        <v>2</v>
      </c>
      <c r="H24" s="173">
        <v>2</v>
      </c>
      <c r="I24" s="173">
        <v>2</v>
      </c>
      <c r="J24" s="173">
        <v>3</v>
      </c>
      <c r="K24" s="173">
        <v>3</v>
      </c>
      <c r="L24" s="173">
        <v>3</v>
      </c>
      <c r="M24" s="173">
        <v>4</v>
      </c>
      <c r="N24" s="173">
        <v>4</v>
      </c>
      <c r="O24" s="173">
        <v>4</v>
      </c>
      <c r="P24" s="173">
        <v>5</v>
      </c>
      <c r="Q24" s="173">
        <v>5</v>
      </c>
      <c r="R24" s="11">
        <f t="shared" si="0"/>
        <v>38</v>
      </c>
      <c r="T24" s="150"/>
      <c r="U24" s="150"/>
      <c r="V24" s="150" t="s">
        <v>176</v>
      </c>
      <c r="W24" s="150" t="s">
        <v>177</v>
      </c>
      <c r="X24" s="150" t="s">
        <v>176</v>
      </c>
      <c r="Y24" s="150" t="s">
        <v>177</v>
      </c>
      <c r="Z24" s="150" t="s">
        <v>176</v>
      </c>
      <c r="AA24" s="150" t="s">
        <v>177</v>
      </c>
      <c r="AB24" s="150" t="s">
        <v>176</v>
      </c>
      <c r="AC24" s="150" t="s">
        <v>177</v>
      </c>
      <c r="AD24" s="150" t="s">
        <v>176</v>
      </c>
      <c r="AE24" s="150" t="s">
        <v>177</v>
      </c>
      <c r="AF24" s="150" t="s">
        <v>176</v>
      </c>
      <c r="AG24" s="150" t="s">
        <v>177</v>
      </c>
      <c r="AH24" s="150" t="s">
        <v>176</v>
      </c>
      <c r="AI24" s="150" t="s">
        <v>177</v>
      </c>
      <c r="AJ24" s="150" t="s">
        <v>176</v>
      </c>
      <c r="AK24" s="150" t="s">
        <v>177</v>
      </c>
      <c r="AL24" s="150" t="s">
        <v>176</v>
      </c>
      <c r="AM24" s="150" t="s">
        <v>177</v>
      </c>
      <c r="AN24" s="150" t="s">
        <v>176</v>
      </c>
      <c r="AO24" s="150" t="s">
        <v>177</v>
      </c>
      <c r="AP24" s="150" t="s">
        <v>176</v>
      </c>
      <c r="AQ24" s="150" t="s">
        <v>177</v>
      </c>
      <c r="AR24" s="150" t="s">
        <v>176</v>
      </c>
      <c r="AS24" s="150" t="s">
        <v>177</v>
      </c>
      <c r="AT24" s="134"/>
      <c r="AU24" s="133"/>
      <c r="AV24" s="133"/>
      <c r="AW24" s="133"/>
      <c r="AX24" s="136"/>
      <c r="AY24" s="136"/>
      <c r="AZ24" s="136"/>
      <c r="BA24" s="136"/>
      <c r="BB24" s="136"/>
      <c r="BC24" s="136"/>
      <c r="BD24" s="136"/>
      <c r="BE24" s="33"/>
      <c r="BF24" s="33"/>
      <c r="BG24" s="33"/>
      <c r="BH24" s="33"/>
      <c r="BI24" s="33"/>
    </row>
    <row r="25" spans="1:61" ht="30" customHeight="1" outlineLevel="1" x14ac:dyDescent="0.55000000000000004">
      <c r="A25" s="343"/>
      <c r="B25" s="318"/>
      <c r="C25" s="350" t="s">
        <v>65</v>
      </c>
      <c r="D25" s="351"/>
      <c r="E25" s="352"/>
      <c r="F25" s="173">
        <v>2</v>
      </c>
      <c r="G25" s="173">
        <v>2</v>
      </c>
      <c r="H25" s="173">
        <v>2</v>
      </c>
      <c r="I25" s="173">
        <v>3</v>
      </c>
      <c r="J25" s="173">
        <v>3</v>
      </c>
      <c r="K25" s="173">
        <v>3</v>
      </c>
      <c r="L25" s="173">
        <v>4</v>
      </c>
      <c r="M25" s="173">
        <v>4</v>
      </c>
      <c r="N25" s="173">
        <v>4</v>
      </c>
      <c r="O25" s="173">
        <v>5</v>
      </c>
      <c r="P25" s="173">
        <v>5</v>
      </c>
      <c r="Q25" s="173">
        <v>5</v>
      </c>
      <c r="R25" s="11">
        <f t="shared" si="0"/>
        <v>42</v>
      </c>
      <c r="T25" s="150"/>
      <c r="U25" s="150" t="s">
        <v>178</v>
      </c>
      <c r="V25" s="33">
        <f>F131</f>
        <v>299</v>
      </c>
      <c r="W25" s="33">
        <f>F52</f>
        <v>427</v>
      </c>
      <c r="X25" s="33">
        <f>G131</f>
        <v>419</v>
      </c>
      <c r="Y25" s="33">
        <f>G52</f>
        <v>427</v>
      </c>
      <c r="Z25" s="33">
        <f>H131</f>
        <v>598</v>
      </c>
      <c r="AA25" s="33">
        <f>H52</f>
        <v>854</v>
      </c>
      <c r="AB25" s="33">
        <f>I131</f>
        <v>854</v>
      </c>
      <c r="AC25" s="33">
        <f>I52</f>
        <v>854</v>
      </c>
      <c r="AD25" s="33">
        <f>J131</f>
        <v>854</v>
      </c>
      <c r="AE25" s="33">
        <f>J52</f>
        <v>854</v>
      </c>
      <c r="AF25" s="33">
        <f>K131</f>
        <v>1089</v>
      </c>
      <c r="AG25" s="33">
        <f>K52</f>
        <v>1281</v>
      </c>
      <c r="AH25" s="33">
        <f>L131</f>
        <v>1126</v>
      </c>
      <c r="AI25" s="33">
        <f>L52</f>
        <v>1281</v>
      </c>
      <c r="AJ25" s="33">
        <f>M131</f>
        <v>961</v>
      </c>
      <c r="AK25" s="33">
        <f>M52</f>
        <v>1281</v>
      </c>
      <c r="AL25" s="33">
        <f>N131</f>
        <v>1468</v>
      </c>
      <c r="AM25" s="33">
        <f>N52</f>
        <v>1708</v>
      </c>
      <c r="AN25" s="33">
        <f>O131</f>
        <v>1716</v>
      </c>
      <c r="AO25" s="33">
        <f>O52</f>
        <v>1708</v>
      </c>
      <c r="AP25" s="33">
        <f>P131</f>
        <v>1739</v>
      </c>
      <c r="AQ25" s="33">
        <f>P52</f>
        <v>1708</v>
      </c>
      <c r="AR25" s="33">
        <f>Q131</f>
        <v>1835</v>
      </c>
      <c r="AS25" s="33">
        <f>Q52</f>
        <v>2136</v>
      </c>
      <c r="AT25" s="134"/>
      <c r="AU25" s="133"/>
      <c r="AV25" s="133"/>
      <c r="AW25" s="133"/>
      <c r="AX25" s="136"/>
      <c r="AY25" s="136"/>
      <c r="AZ25" s="136"/>
      <c r="BA25" s="136"/>
      <c r="BB25" s="136"/>
      <c r="BC25" s="136"/>
      <c r="BD25" s="136"/>
      <c r="BE25" s="33"/>
      <c r="BF25" s="33"/>
      <c r="BG25" s="33"/>
      <c r="BH25" s="33"/>
      <c r="BI25" s="33"/>
    </row>
    <row r="26" spans="1:61" ht="30" customHeight="1" outlineLevel="1" x14ac:dyDescent="0.55000000000000004">
      <c r="A26" s="343"/>
      <c r="B26" s="319"/>
      <c r="C26" s="350" t="s">
        <v>125</v>
      </c>
      <c r="D26" s="351"/>
      <c r="E26" s="352"/>
      <c r="F26" s="174">
        <f>SUM(F23:F25)</f>
        <v>4</v>
      </c>
      <c r="G26" s="174">
        <f t="shared" ref="G26:Q26" si="4">SUM(G23:G25)</f>
        <v>5</v>
      </c>
      <c r="H26" s="174">
        <f t="shared" si="4"/>
        <v>6</v>
      </c>
      <c r="I26" s="174">
        <f t="shared" si="4"/>
        <v>7</v>
      </c>
      <c r="J26" s="174">
        <f t="shared" si="4"/>
        <v>8</v>
      </c>
      <c r="K26" s="174">
        <f t="shared" si="4"/>
        <v>9</v>
      </c>
      <c r="L26" s="174">
        <f t="shared" si="4"/>
        <v>10</v>
      </c>
      <c r="M26" s="174">
        <f t="shared" si="4"/>
        <v>11</v>
      </c>
      <c r="N26" s="174">
        <f t="shared" si="4"/>
        <v>12</v>
      </c>
      <c r="O26" s="174">
        <f t="shared" si="4"/>
        <v>13</v>
      </c>
      <c r="P26" s="174">
        <f t="shared" si="4"/>
        <v>14</v>
      </c>
      <c r="Q26" s="174">
        <f t="shared" si="4"/>
        <v>15</v>
      </c>
      <c r="R26" s="11">
        <f t="shared" si="0"/>
        <v>114</v>
      </c>
      <c r="T26" s="150"/>
      <c r="U26" s="150" t="s">
        <v>181</v>
      </c>
      <c r="V26" s="33">
        <f>F132</f>
        <v>267</v>
      </c>
      <c r="W26" s="33">
        <f>F53</f>
        <v>267</v>
      </c>
      <c r="X26" s="33">
        <f>G132</f>
        <v>534</v>
      </c>
      <c r="Y26" s="33">
        <f>G53</f>
        <v>534</v>
      </c>
      <c r="Z26" s="33">
        <f>H132</f>
        <v>534</v>
      </c>
      <c r="AA26" s="33">
        <f>H53</f>
        <v>534</v>
      </c>
      <c r="AB26" s="33">
        <f>I132</f>
        <v>534</v>
      </c>
      <c r="AC26" s="33">
        <f>I53</f>
        <v>534</v>
      </c>
      <c r="AD26" s="33">
        <f>J132</f>
        <v>801</v>
      </c>
      <c r="AE26" s="33">
        <f>J53</f>
        <v>801</v>
      </c>
      <c r="AF26" s="33">
        <f>K132</f>
        <v>801</v>
      </c>
      <c r="AG26" s="33">
        <f>K53</f>
        <v>801</v>
      </c>
      <c r="AH26" s="33">
        <f>L132</f>
        <v>801</v>
      </c>
      <c r="AI26" s="33">
        <f>L53</f>
        <v>801</v>
      </c>
      <c r="AJ26" s="33">
        <f>M132</f>
        <v>1068</v>
      </c>
      <c r="AK26" s="33">
        <f>M53</f>
        <v>1068</v>
      </c>
      <c r="AL26" s="33">
        <f>N132</f>
        <v>918</v>
      </c>
      <c r="AM26" s="33">
        <f>N53</f>
        <v>1068</v>
      </c>
      <c r="AN26" s="33">
        <f>O132</f>
        <v>853</v>
      </c>
      <c r="AO26" s="33">
        <f>O53</f>
        <v>1068</v>
      </c>
      <c r="AP26" s="33">
        <f>P132</f>
        <v>1071</v>
      </c>
      <c r="AQ26" s="33">
        <f>P53</f>
        <v>1335</v>
      </c>
      <c r="AR26" s="33">
        <f>Q132</f>
        <v>1071</v>
      </c>
      <c r="AS26" s="33">
        <f>Q53</f>
        <v>1335</v>
      </c>
      <c r="AT26" s="134"/>
      <c r="AU26" s="133"/>
      <c r="AV26" s="133"/>
      <c r="AW26" s="133"/>
      <c r="AX26" s="136"/>
      <c r="AY26" s="136"/>
      <c r="AZ26" s="136"/>
      <c r="BA26" s="136"/>
      <c r="BB26" s="136"/>
      <c r="BC26" s="136"/>
      <c r="BD26" s="136"/>
      <c r="BE26" s="33"/>
      <c r="BF26" s="33"/>
      <c r="BG26" s="33"/>
      <c r="BH26" s="33"/>
      <c r="BI26" s="33"/>
    </row>
    <row r="27" spans="1:61" ht="30" customHeight="1" outlineLevel="1" x14ac:dyDescent="0.55000000000000004">
      <c r="A27" s="343"/>
      <c r="B27" s="317" t="s">
        <v>200</v>
      </c>
      <c r="C27" s="350" t="s">
        <v>119</v>
      </c>
      <c r="D27" s="351"/>
      <c r="E27" s="352"/>
      <c r="F27" s="173">
        <v>1</v>
      </c>
      <c r="G27" s="173">
        <v>1</v>
      </c>
      <c r="H27" s="173">
        <v>2</v>
      </c>
      <c r="I27" s="173">
        <v>2</v>
      </c>
      <c r="J27" s="173">
        <v>2</v>
      </c>
      <c r="K27" s="173">
        <v>3</v>
      </c>
      <c r="L27" s="173">
        <v>3</v>
      </c>
      <c r="M27" s="173">
        <v>3</v>
      </c>
      <c r="N27" s="173">
        <v>4</v>
      </c>
      <c r="O27" s="173">
        <v>4</v>
      </c>
      <c r="P27" s="173">
        <v>4</v>
      </c>
      <c r="Q27" s="173">
        <v>5</v>
      </c>
      <c r="R27" s="11">
        <f t="shared" si="0"/>
        <v>34</v>
      </c>
      <c r="T27" s="150"/>
      <c r="U27" s="150" t="s">
        <v>124</v>
      </c>
      <c r="V27" s="33">
        <f>F133</f>
        <v>363</v>
      </c>
      <c r="W27" s="33">
        <f>F54</f>
        <v>363</v>
      </c>
      <c r="X27" s="33">
        <f>G133</f>
        <v>363</v>
      </c>
      <c r="Y27" s="33">
        <f>G54</f>
        <v>363</v>
      </c>
      <c r="Z27" s="33">
        <f>H133</f>
        <v>363</v>
      </c>
      <c r="AA27" s="33">
        <f>H54</f>
        <v>363</v>
      </c>
      <c r="AB27" s="33">
        <f>I133</f>
        <v>544</v>
      </c>
      <c r="AC27" s="33">
        <f>I54</f>
        <v>544</v>
      </c>
      <c r="AD27" s="33">
        <f>J133</f>
        <v>544</v>
      </c>
      <c r="AE27" s="33">
        <f>J54</f>
        <v>544</v>
      </c>
      <c r="AF27" s="33">
        <f>K133</f>
        <v>544</v>
      </c>
      <c r="AG27" s="33">
        <f>K54</f>
        <v>544</v>
      </c>
      <c r="AH27" s="33">
        <f>L133</f>
        <v>726</v>
      </c>
      <c r="AI27" s="33">
        <f>L54</f>
        <v>726</v>
      </c>
      <c r="AJ27" s="33">
        <f>M133</f>
        <v>726</v>
      </c>
      <c r="AK27" s="33">
        <f>M54</f>
        <v>726</v>
      </c>
      <c r="AL27" s="33">
        <f>N133</f>
        <v>726</v>
      </c>
      <c r="AM27" s="33">
        <f>N54</f>
        <v>726</v>
      </c>
      <c r="AN27" s="33">
        <f>O133</f>
        <v>1188</v>
      </c>
      <c r="AO27" s="33">
        <f>O54</f>
        <v>908</v>
      </c>
      <c r="AP27" s="33">
        <f>P133</f>
        <v>1004</v>
      </c>
      <c r="AQ27" s="33">
        <f>P54</f>
        <v>908</v>
      </c>
      <c r="AR27" s="33">
        <f>Q133</f>
        <v>1124</v>
      </c>
      <c r="AS27" s="33">
        <f>Q54</f>
        <v>908</v>
      </c>
      <c r="AT27" s="134"/>
      <c r="AU27" s="133"/>
      <c r="AV27" s="133"/>
      <c r="AW27" s="133"/>
      <c r="AX27" s="133"/>
      <c r="AY27" s="133"/>
      <c r="AZ27" s="133"/>
      <c r="BA27" s="133"/>
      <c r="BB27" s="133"/>
      <c r="BC27" s="133"/>
      <c r="BD27" s="133"/>
    </row>
    <row r="28" spans="1:61" ht="30" customHeight="1" outlineLevel="1" x14ac:dyDescent="0.55000000000000004">
      <c r="A28" s="343"/>
      <c r="B28" s="318"/>
      <c r="C28" s="350" t="s">
        <v>122</v>
      </c>
      <c r="D28" s="351"/>
      <c r="E28" s="352"/>
      <c r="F28" s="173">
        <v>1</v>
      </c>
      <c r="G28" s="173">
        <v>2</v>
      </c>
      <c r="H28" s="173">
        <v>2</v>
      </c>
      <c r="I28" s="173">
        <v>2</v>
      </c>
      <c r="J28" s="173">
        <v>3</v>
      </c>
      <c r="K28" s="173">
        <v>3</v>
      </c>
      <c r="L28" s="173">
        <v>3</v>
      </c>
      <c r="M28" s="173">
        <v>4</v>
      </c>
      <c r="N28" s="173">
        <v>4</v>
      </c>
      <c r="O28" s="173">
        <v>4</v>
      </c>
      <c r="P28" s="173">
        <v>5</v>
      </c>
      <c r="Q28" s="173">
        <v>5</v>
      </c>
      <c r="R28" s="11">
        <f t="shared" si="0"/>
        <v>38</v>
      </c>
      <c r="T28" s="150"/>
      <c r="U28" s="150" t="s">
        <v>126</v>
      </c>
      <c r="V28" s="33">
        <f t="shared" ref="V28:AS28" si="5">SUM(V25:V27)</f>
        <v>929</v>
      </c>
      <c r="W28" s="33">
        <f t="shared" si="5"/>
        <v>1057</v>
      </c>
      <c r="X28" s="33">
        <f t="shared" si="5"/>
        <v>1316</v>
      </c>
      <c r="Y28" s="33">
        <f t="shared" si="5"/>
        <v>1324</v>
      </c>
      <c r="Z28" s="33">
        <f t="shared" si="5"/>
        <v>1495</v>
      </c>
      <c r="AA28" s="33">
        <f t="shared" si="5"/>
        <v>1751</v>
      </c>
      <c r="AB28" s="33">
        <f t="shared" si="5"/>
        <v>1932</v>
      </c>
      <c r="AC28" s="33">
        <f t="shared" si="5"/>
        <v>1932</v>
      </c>
      <c r="AD28" s="33">
        <f t="shared" si="5"/>
        <v>2199</v>
      </c>
      <c r="AE28" s="33">
        <f t="shared" si="5"/>
        <v>2199</v>
      </c>
      <c r="AF28" s="33">
        <f t="shared" si="5"/>
        <v>2434</v>
      </c>
      <c r="AG28" s="33">
        <f t="shared" si="5"/>
        <v>2626</v>
      </c>
      <c r="AH28" s="33">
        <f t="shared" si="5"/>
        <v>2653</v>
      </c>
      <c r="AI28" s="33">
        <f t="shared" si="5"/>
        <v>2808</v>
      </c>
      <c r="AJ28" s="33">
        <f t="shared" si="5"/>
        <v>2755</v>
      </c>
      <c r="AK28" s="33">
        <f t="shared" si="5"/>
        <v>3075</v>
      </c>
      <c r="AL28" s="33">
        <f t="shared" si="5"/>
        <v>3112</v>
      </c>
      <c r="AM28" s="33">
        <f t="shared" si="5"/>
        <v>3502</v>
      </c>
      <c r="AN28" s="33">
        <f t="shared" si="5"/>
        <v>3757</v>
      </c>
      <c r="AO28" s="33">
        <f t="shared" si="5"/>
        <v>3684</v>
      </c>
      <c r="AP28" s="33">
        <f t="shared" si="5"/>
        <v>3814</v>
      </c>
      <c r="AQ28" s="33">
        <f t="shared" si="5"/>
        <v>3951</v>
      </c>
      <c r="AR28" s="33">
        <f t="shared" si="5"/>
        <v>4030</v>
      </c>
      <c r="AS28" s="33">
        <f t="shared" si="5"/>
        <v>4379</v>
      </c>
      <c r="AT28" s="134"/>
      <c r="AU28" s="133"/>
      <c r="AV28" s="133"/>
      <c r="AW28" s="133"/>
      <c r="AX28" s="133"/>
      <c r="AY28" s="133"/>
      <c r="AZ28" s="133"/>
      <c r="BA28" s="133"/>
      <c r="BB28" s="133"/>
      <c r="BC28" s="133"/>
      <c r="BD28" s="133"/>
    </row>
    <row r="29" spans="1:61" ht="30" customHeight="1" outlineLevel="1" x14ac:dyDescent="0.55000000000000004">
      <c r="A29" s="343"/>
      <c r="B29" s="318"/>
      <c r="C29" s="350" t="s">
        <v>65</v>
      </c>
      <c r="D29" s="351"/>
      <c r="E29" s="352"/>
      <c r="F29" s="173">
        <v>2</v>
      </c>
      <c r="G29" s="173">
        <v>2</v>
      </c>
      <c r="H29" s="173">
        <v>2</v>
      </c>
      <c r="I29" s="173">
        <v>3</v>
      </c>
      <c r="J29" s="173">
        <v>3</v>
      </c>
      <c r="K29" s="173">
        <v>3</v>
      </c>
      <c r="L29" s="173">
        <v>4</v>
      </c>
      <c r="M29" s="173">
        <v>4</v>
      </c>
      <c r="N29" s="173">
        <v>4</v>
      </c>
      <c r="O29" s="173">
        <v>5</v>
      </c>
      <c r="P29" s="173">
        <v>5</v>
      </c>
      <c r="Q29" s="173">
        <v>5</v>
      </c>
      <c r="R29" s="11">
        <f t="shared" si="0"/>
        <v>42</v>
      </c>
      <c r="T29" s="150"/>
      <c r="U29" s="150" t="s">
        <v>182</v>
      </c>
      <c r="V29" s="33">
        <v>1</v>
      </c>
      <c r="W29" s="33">
        <v>1</v>
      </c>
      <c r="X29" s="33">
        <v>1</v>
      </c>
      <c r="Y29" s="33">
        <v>1</v>
      </c>
      <c r="Z29" s="33">
        <v>1</v>
      </c>
      <c r="AA29" s="33">
        <v>1</v>
      </c>
      <c r="AB29" s="33">
        <v>1</v>
      </c>
      <c r="AC29" s="33">
        <v>1</v>
      </c>
      <c r="AD29" s="33">
        <v>1</v>
      </c>
      <c r="AE29" s="33">
        <v>1</v>
      </c>
      <c r="AF29" s="33">
        <v>1</v>
      </c>
      <c r="AG29" s="33">
        <v>1</v>
      </c>
      <c r="AH29" s="33">
        <v>1</v>
      </c>
      <c r="AI29" s="33">
        <v>1</v>
      </c>
      <c r="AJ29" s="33">
        <v>1</v>
      </c>
      <c r="AK29" s="33">
        <v>1</v>
      </c>
      <c r="AL29" s="33">
        <v>1</v>
      </c>
      <c r="AM29" s="33">
        <v>1</v>
      </c>
      <c r="AN29" s="33">
        <v>1</v>
      </c>
      <c r="AO29" s="33">
        <v>1</v>
      </c>
      <c r="AP29" s="33">
        <v>1</v>
      </c>
      <c r="AQ29" s="33">
        <v>1</v>
      </c>
      <c r="AR29" s="33">
        <v>1</v>
      </c>
      <c r="AS29" s="33">
        <v>1</v>
      </c>
      <c r="AT29" s="134"/>
      <c r="AU29" s="133"/>
      <c r="AV29" s="133"/>
      <c r="AW29" s="133"/>
      <c r="AX29" s="135"/>
      <c r="AY29" s="135"/>
      <c r="AZ29" s="135"/>
      <c r="BA29" s="135"/>
      <c r="BB29" s="135"/>
      <c r="BC29" s="135"/>
      <c r="BD29" s="135"/>
      <c r="BE29" s="57"/>
      <c r="BF29" s="57"/>
      <c r="BG29" s="57"/>
      <c r="BH29" s="57"/>
      <c r="BI29" s="57"/>
    </row>
    <row r="30" spans="1:61" ht="30" customHeight="1" outlineLevel="1" x14ac:dyDescent="0.55000000000000004">
      <c r="A30" s="343"/>
      <c r="B30" s="319"/>
      <c r="C30" s="350" t="s">
        <v>125</v>
      </c>
      <c r="D30" s="351"/>
      <c r="E30" s="352"/>
      <c r="F30" s="174">
        <f>SUM(F27:F29)</f>
        <v>4</v>
      </c>
      <c r="G30" s="174">
        <f t="shared" ref="G30:Q30" si="6">SUM(G27:G29)</f>
        <v>5</v>
      </c>
      <c r="H30" s="174">
        <f t="shared" si="6"/>
        <v>6</v>
      </c>
      <c r="I30" s="174">
        <f t="shared" si="6"/>
        <v>7</v>
      </c>
      <c r="J30" s="174">
        <f t="shared" si="6"/>
        <v>8</v>
      </c>
      <c r="K30" s="174">
        <f t="shared" si="6"/>
        <v>9</v>
      </c>
      <c r="L30" s="174">
        <f t="shared" si="6"/>
        <v>10</v>
      </c>
      <c r="M30" s="174">
        <f t="shared" si="6"/>
        <v>11</v>
      </c>
      <c r="N30" s="174">
        <f t="shared" si="6"/>
        <v>12</v>
      </c>
      <c r="O30" s="174">
        <f t="shared" si="6"/>
        <v>13</v>
      </c>
      <c r="P30" s="174">
        <f t="shared" si="6"/>
        <v>14</v>
      </c>
      <c r="Q30" s="174">
        <f t="shared" si="6"/>
        <v>15</v>
      </c>
      <c r="R30" s="11">
        <f t="shared" si="0"/>
        <v>114</v>
      </c>
      <c r="T30" s="150"/>
      <c r="V30" s="150" t="s">
        <v>156</v>
      </c>
      <c r="W30" s="150"/>
      <c r="X30" s="150" t="s">
        <v>157</v>
      </c>
      <c r="Y30" s="150"/>
      <c r="Z30" s="150" t="s">
        <v>158</v>
      </c>
      <c r="AA30" s="150"/>
      <c r="AB30" s="150" t="s">
        <v>159</v>
      </c>
      <c r="AC30" s="150"/>
      <c r="AD30" s="150" t="s">
        <v>160</v>
      </c>
      <c r="AE30" s="150"/>
      <c r="AF30" s="150" t="s">
        <v>161</v>
      </c>
      <c r="AG30" s="150"/>
      <c r="AH30" s="150" t="s">
        <v>162</v>
      </c>
      <c r="AI30" s="150"/>
      <c r="AJ30" s="150" t="s">
        <v>163</v>
      </c>
      <c r="AK30" s="150"/>
      <c r="AL30" s="150" t="s">
        <v>164</v>
      </c>
      <c r="AM30" s="150"/>
      <c r="AN30" s="150" t="s">
        <v>165</v>
      </c>
      <c r="AO30" s="150"/>
      <c r="AP30" s="150" t="s">
        <v>99</v>
      </c>
      <c r="AQ30" s="150"/>
      <c r="AR30" s="150" t="s">
        <v>100</v>
      </c>
      <c r="AS30" s="150"/>
      <c r="AT30" s="134"/>
      <c r="AU30" s="133"/>
      <c r="AV30" s="133"/>
      <c r="AW30" s="133"/>
      <c r="AX30" s="133"/>
      <c r="AY30" s="133"/>
      <c r="AZ30" s="133"/>
      <c r="BA30" s="133"/>
      <c r="BB30" s="133"/>
      <c r="BC30" s="133"/>
      <c r="BD30" s="133"/>
    </row>
    <row r="31" spans="1:61" ht="30" customHeight="1" x14ac:dyDescent="0.55000000000000004">
      <c r="A31" s="343"/>
      <c r="B31" s="320" t="s">
        <v>201</v>
      </c>
      <c r="C31" s="350" t="s">
        <v>119</v>
      </c>
      <c r="D31" s="351"/>
      <c r="E31" s="352"/>
      <c r="F31" s="174">
        <f>SUM(F15,F19,F23,F27)</f>
        <v>4</v>
      </c>
      <c r="G31" s="174">
        <f>SUM(G15,G19,G23,G27)</f>
        <v>4</v>
      </c>
      <c r="H31" s="174">
        <f t="shared" ref="H31:Q31" si="7">SUM(H15,H19,H23,H27)</f>
        <v>8</v>
      </c>
      <c r="I31" s="174">
        <f t="shared" si="7"/>
        <v>8</v>
      </c>
      <c r="J31" s="174">
        <f t="shared" si="7"/>
        <v>8</v>
      </c>
      <c r="K31" s="174">
        <f t="shared" si="7"/>
        <v>12</v>
      </c>
      <c r="L31" s="174">
        <f t="shared" si="7"/>
        <v>12</v>
      </c>
      <c r="M31" s="174">
        <f t="shared" si="7"/>
        <v>12</v>
      </c>
      <c r="N31" s="174">
        <f t="shared" si="7"/>
        <v>16</v>
      </c>
      <c r="O31" s="174">
        <f t="shared" si="7"/>
        <v>16</v>
      </c>
      <c r="P31" s="174">
        <f t="shared" si="7"/>
        <v>16</v>
      </c>
      <c r="Q31" s="174">
        <f t="shared" si="7"/>
        <v>20</v>
      </c>
      <c r="R31" s="11">
        <f t="shared" si="0"/>
        <v>136</v>
      </c>
      <c r="T31" s="150"/>
      <c r="U31" s="150"/>
      <c r="V31" s="150" t="s">
        <v>176</v>
      </c>
      <c r="W31" s="150" t="s">
        <v>177</v>
      </c>
      <c r="X31" s="150" t="s">
        <v>176</v>
      </c>
      <c r="Y31" s="150" t="s">
        <v>177</v>
      </c>
      <c r="Z31" s="150" t="s">
        <v>176</v>
      </c>
      <c r="AA31" s="150" t="s">
        <v>177</v>
      </c>
      <c r="AB31" s="150" t="s">
        <v>176</v>
      </c>
      <c r="AC31" s="150" t="s">
        <v>177</v>
      </c>
      <c r="AD31" s="150" t="s">
        <v>176</v>
      </c>
      <c r="AE31" s="150" t="s">
        <v>177</v>
      </c>
      <c r="AF31" s="150" t="s">
        <v>176</v>
      </c>
      <c r="AG31" s="150" t="s">
        <v>177</v>
      </c>
      <c r="AH31" s="150" t="s">
        <v>176</v>
      </c>
      <c r="AI31" s="150" t="s">
        <v>177</v>
      </c>
      <c r="AJ31" s="150" t="s">
        <v>176</v>
      </c>
      <c r="AK31" s="150" t="s">
        <v>177</v>
      </c>
      <c r="AL31" s="150" t="s">
        <v>176</v>
      </c>
      <c r="AM31" s="150" t="s">
        <v>177</v>
      </c>
      <c r="AN31" s="150" t="s">
        <v>176</v>
      </c>
      <c r="AO31" s="150" t="s">
        <v>177</v>
      </c>
      <c r="AP31" s="150" t="s">
        <v>176</v>
      </c>
      <c r="AQ31" s="150" t="s">
        <v>177</v>
      </c>
      <c r="AR31" s="150" t="s">
        <v>176</v>
      </c>
      <c r="AS31" s="150" t="s">
        <v>177</v>
      </c>
      <c r="AT31" s="134"/>
      <c r="AU31" s="133"/>
      <c r="AV31" s="133"/>
      <c r="AW31" s="133"/>
      <c r="AX31" s="136"/>
      <c r="AY31" s="136"/>
      <c r="AZ31" s="136"/>
      <c r="BA31" s="136"/>
      <c r="BB31" s="136"/>
      <c r="BC31" s="136"/>
      <c r="BD31" s="136"/>
      <c r="BE31" s="33"/>
      <c r="BF31" s="33"/>
      <c r="BG31" s="33"/>
      <c r="BH31" s="33"/>
      <c r="BI31" s="33"/>
    </row>
    <row r="32" spans="1:61" ht="30" customHeight="1" x14ac:dyDescent="0.55000000000000004">
      <c r="A32" s="343"/>
      <c r="B32" s="321"/>
      <c r="C32" s="350" t="s">
        <v>122</v>
      </c>
      <c r="D32" s="351"/>
      <c r="E32" s="352"/>
      <c r="F32" s="174">
        <f t="shared" ref="F32:Q32" si="8">SUM(F16,F20,F24,F28)</f>
        <v>4</v>
      </c>
      <c r="G32" s="174">
        <f t="shared" si="8"/>
        <v>8</v>
      </c>
      <c r="H32" s="174">
        <f t="shared" si="8"/>
        <v>8</v>
      </c>
      <c r="I32" s="174">
        <f t="shared" si="8"/>
        <v>8</v>
      </c>
      <c r="J32" s="174">
        <f t="shared" si="8"/>
        <v>12</v>
      </c>
      <c r="K32" s="174">
        <f t="shared" si="8"/>
        <v>12</v>
      </c>
      <c r="L32" s="174">
        <f t="shared" si="8"/>
        <v>12</v>
      </c>
      <c r="M32" s="174">
        <f t="shared" si="8"/>
        <v>16</v>
      </c>
      <c r="N32" s="174">
        <f t="shared" si="8"/>
        <v>16</v>
      </c>
      <c r="O32" s="174">
        <f t="shared" si="8"/>
        <v>16</v>
      </c>
      <c r="P32" s="174">
        <f t="shared" si="8"/>
        <v>20</v>
      </c>
      <c r="Q32" s="174">
        <f t="shared" si="8"/>
        <v>20</v>
      </c>
      <c r="R32" s="11">
        <f t="shared" si="0"/>
        <v>152</v>
      </c>
      <c r="T32" s="150"/>
      <c r="U32" s="150" t="s">
        <v>178</v>
      </c>
      <c r="V32" s="33">
        <f>F151</f>
        <v>54.36363636363636</v>
      </c>
      <c r="W32" s="33">
        <f>F72</f>
        <v>77.636363636363626</v>
      </c>
      <c r="X32" s="33">
        <f>G151</f>
        <v>76.181818181818173</v>
      </c>
      <c r="Y32" s="33">
        <f>G72</f>
        <v>77.636363636363626</v>
      </c>
      <c r="Z32" s="33">
        <f>H151</f>
        <v>108.72727272727272</v>
      </c>
      <c r="AA32" s="33">
        <f>H72</f>
        <v>155.27272727272725</v>
      </c>
      <c r="AB32" s="33">
        <f>I151</f>
        <v>155.27272727272725</v>
      </c>
      <c r="AC32" s="33">
        <f>I72</f>
        <v>155.27272727272725</v>
      </c>
      <c r="AD32" s="33">
        <f>J151</f>
        <v>155.27272727272725</v>
      </c>
      <c r="AE32" s="33">
        <f>J72</f>
        <v>155.27272727272725</v>
      </c>
      <c r="AF32" s="33">
        <f>K151</f>
        <v>198</v>
      </c>
      <c r="AG32" s="33">
        <f>K72</f>
        <v>232.90909090909091</v>
      </c>
      <c r="AH32" s="33">
        <f>L151</f>
        <v>204.72727272727272</v>
      </c>
      <c r="AI32" s="33">
        <f>L72</f>
        <v>232.90909090909091</v>
      </c>
      <c r="AJ32" s="33">
        <f>M151</f>
        <v>174.72727272727272</v>
      </c>
      <c r="AK32" s="33">
        <f>M72</f>
        <v>232.90909090909091</v>
      </c>
      <c r="AL32" s="33">
        <f>N151</f>
        <v>266.90909090909088</v>
      </c>
      <c r="AM32" s="33">
        <f>N72</f>
        <v>310.5454545454545</v>
      </c>
      <c r="AN32" s="33">
        <f>O151</f>
        <v>312</v>
      </c>
      <c r="AO32" s="33">
        <f>O72</f>
        <v>310.5454545454545</v>
      </c>
      <c r="AP32" s="33">
        <f>P151</f>
        <v>316.18181818181819</v>
      </c>
      <c r="AQ32" s="33">
        <f>P72</f>
        <v>310.5454545454545</v>
      </c>
      <c r="AR32" s="33">
        <f>Q151</f>
        <v>333.63636363636368</v>
      </c>
      <c r="AS32" s="33">
        <f>Q72</f>
        <v>388.36363636363637</v>
      </c>
      <c r="AT32" s="134"/>
      <c r="AU32" s="133"/>
      <c r="AV32" s="133"/>
      <c r="AW32" s="133"/>
      <c r="AX32" s="136"/>
      <c r="AY32" s="136"/>
      <c r="AZ32" s="136"/>
      <c r="BA32" s="136"/>
      <c r="BB32" s="136"/>
      <c r="BC32" s="136"/>
      <c r="BD32" s="136"/>
      <c r="BE32" s="33"/>
      <c r="BF32" s="33"/>
      <c r="BG32" s="33"/>
      <c r="BH32" s="33"/>
      <c r="BI32" s="33"/>
    </row>
    <row r="33" spans="1:61" ht="30" customHeight="1" x14ac:dyDescent="0.55000000000000004">
      <c r="A33" s="343"/>
      <c r="B33" s="321"/>
      <c r="C33" s="350" t="s">
        <v>65</v>
      </c>
      <c r="D33" s="351"/>
      <c r="E33" s="352"/>
      <c r="F33" s="174">
        <f t="shared" ref="F33:Q33" si="9">SUM(F17,F21,F25,F29)</f>
        <v>8</v>
      </c>
      <c r="G33" s="174">
        <f t="shared" si="9"/>
        <v>8</v>
      </c>
      <c r="H33" s="174">
        <f t="shared" si="9"/>
        <v>8</v>
      </c>
      <c r="I33" s="174">
        <f t="shared" si="9"/>
        <v>12</v>
      </c>
      <c r="J33" s="174">
        <f t="shared" si="9"/>
        <v>12</v>
      </c>
      <c r="K33" s="174">
        <f t="shared" si="9"/>
        <v>12</v>
      </c>
      <c r="L33" s="174">
        <f t="shared" si="9"/>
        <v>16</v>
      </c>
      <c r="M33" s="174">
        <f t="shared" si="9"/>
        <v>16</v>
      </c>
      <c r="N33" s="174">
        <f t="shared" si="9"/>
        <v>16</v>
      </c>
      <c r="O33" s="174">
        <f t="shared" si="9"/>
        <v>20</v>
      </c>
      <c r="P33" s="174">
        <f t="shared" si="9"/>
        <v>20</v>
      </c>
      <c r="Q33" s="174">
        <f t="shared" si="9"/>
        <v>20</v>
      </c>
      <c r="R33" s="11">
        <f t="shared" si="0"/>
        <v>168</v>
      </c>
      <c r="T33" s="150"/>
      <c r="U33" s="32" t="s">
        <v>181</v>
      </c>
      <c r="V33" s="33">
        <f>F152</f>
        <v>48.545454545454547</v>
      </c>
      <c r="W33" s="33">
        <f>F73</f>
        <v>48.545454545454547</v>
      </c>
      <c r="X33" s="33">
        <f>G152</f>
        <v>97.090909090909093</v>
      </c>
      <c r="Y33" s="33">
        <f>G73</f>
        <v>97.090909090909093</v>
      </c>
      <c r="Z33" s="33">
        <f>H152</f>
        <v>97.090909090909093</v>
      </c>
      <c r="AA33" s="33">
        <f>H73</f>
        <v>97.090909090909093</v>
      </c>
      <c r="AB33" s="33">
        <f>I152</f>
        <v>97.090909090909093</v>
      </c>
      <c r="AC33" s="33">
        <f>I73</f>
        <v>97.090909090909093</v>
      </c>
      <c r="AD33" s="33">
        <f>J152</f>
        <v>145.63636363636363</v>
      </c>
      <c r="AE33" s="33">
        <f>J73</f>
        <v>145.63636363636363</v>
      </c>
      <c r="AF33" s="33">
        <f>K152</f>
        <v>145.63636363636363</v>
      </c>
      <c r="AG33" s="33">
        <f>K73</f>
        <v>145.63636363636363</v>
      </c>
      <c r="AH33" s="33">
        <f>L152</f>
        <v>145.63636363636363</v>
      </c>
      <c r="AI33" s="33">
        <f>L73</f>
        <v>145.63636363636363</v>
      </c>
      <c r="AJ33" s="33">
        <f>M152</f>
        <v>194.18181818181819</v>
      </c>
      <c r="AK33" s="33">
        <f>M73</f>
        <v>194.18181818181819</v>
      </c>
      <c r="AL33" s="33">
        <f>N152</f>
        <v>166.90909090909091</v>
      </c>
      <c r="AM33" s="33">
        <f>N73</f>
        <v>194.18181818181819</v>
      </c>
      <c r="AN33" s="33">
        <f>O152</f>
        <v>155.09090909090907</v>
      </c>
      <c r="AO33" s="33">
        <f>O73</f>
        <v>194.18181818181819</v>
      </c>
      <c r="AP33" s="33">
        <f>P152</f>
        <v>194.72727272727275</v>
      </c>
      <c r="AQ33" s="33">
        <f>P73</f>
        <v>242.72727272727275</v>
      </c>
      <c r="AR33" s="33">
        <f>Q152</f>
        <v>194.72727272727275</v>
      </c>
      <c r="AS33" s="33">
        <f>Q73</f>
        <v>242.72727272727275</v>
      </c>
      <c r="AT33" s="134"/>
      <c r="AU33" s="133"/>
      <c r="AV33" s="133"/>
      <c r="AW33" s="133"/>
      <c r="AX33" s="136"/>
      <c r="AY33" s="136"/>
      <c r="AZ33" s="136"/>
      <c r="BA33" s="136"/>
      <c r="BB33" s="136"/>
      <c r="BC33" s="136"/>
      <c r="BD33" s="136"/>
      <c r="BE33" s="33"/>
      <c r="BF33" s="33"/>
      <c r="BG33" s="33"/>
      <c r="BH33" s="33"/>
      <c r="BI33" s="33"/>
    </row>
    <row r="34" spans="1:61" ht="30" customHeight="1" x14ac:dyDescent="0.55000000000000004">
      <c r="A34" s="343"/>
      <c r="B34" s="339"/>
      <c r="C34" s="350" t="s">
        <v>125</v>
      </c>
      <c r="D34" s="351"/>
      <c r="E34" s="352"/>
      <c r="F34" s="174">
        <f>SUM(F31:F33)</f>
        <v>16</v>
      </c>
      <c r="G34" s="174">
        <f t="shared" ref="G34:Q34" si="10">SUM(G31:G33)</f>
        <v>20</v>
      </c>
      <c r="H34" s="174">
        <f t="shared" si="10"/>
        <v>24</v>
      </c>
      <c r="I34" s="174">
        <f t="shared" si="10"/>
        <v>28</v>
      </c>
      <c r="J34" s="174">
        <f t="shared" si="10"/>
        <v>32</v>
      </c>
      <c r="K34" s="174">
        <f t="shared" si="10"/>
        <v>36</v>
      </c>
      <c r="L34" s="174">
        <f t="shared" si="10"/>
        <v>40</v>
      </c>
      <c r="M34" s="174">
        <f t="shared" si="10"/>
        <v>44</v>
      </c>
      <c r="N34" s="174">
        <f t="shared" si="10"/>
        <v>48</v>
      </c>
      <c r="O34" s="174">
        <f t="shared" si="10"/>
        <v>52</v>
      </c>
      <c r="P34" s="174">
        <f t="shared" si="10"/>
        <v>56</v>
      </c>
      <c r="Q34" s="174">
        <f t="shared" si="10"/>
        <v>60</v>
      </c>
      <c r="R34" s="11">
        <f t="shared" si="0"/>
        <v>456</v>
      </c>
      <c r="T34" s="150"/>
      <c r="U34" s="32" t="s">
        <v>124</v>
      </c>
      <c r="V34" s="33">
        <f>F153</f>
        <v>66</v>
      </c>
      <c r="W34" s="33">
        <f>F74</f>
        <v>66</v>
      </c>
      <c r="X34" s="33">
        <f>G153</f>
        <v>66</v>
      </c>
      <c r="Y34" s="33">
        <f>G74</f>
        <v>66</v>
      </c>
      <c r="Z34" s="33">
        <f>H153</f>
        <v>66</v>
      </c>
      <c r="AA34" s="33">
        <f>H74</f>
        <v>66</v>
      </c>
      <c r="AB34" s="33">
        <f>I153</f>
        <v>98.909090909090907</v>
      </c>
      <c r="AC34" s="33">
        <f>I74</f>
        <v>98.909090909090907</v>
      </c>
      <c r="AD34" s="33">
        <f>J153</f>
        <v>98.909090909090907</v>
      </c>
      <c r="AE34" s="33">
        <f>J74</f>
        <v>98.909090909090907</v>
      </c>
      <c r="AF34" s="33">
        <f>K153</f>
        <v>98.909090909090907</v>
      </c>
      <c r="AG34" s="33">
        <f>K74</f>
        <v>98.909090909090907</v>
      </c>
      <c r="AH34" s="33">
        <f>L153</f>
        <v>132</v>
      </c>
      <c r="AI34" s="33">
        <f>L74</f>
        <v>132</v>
      </c>
      <c r="AJ34" s="33">
        <f>M153</f>
        <v>132</v>
      </c>
      <c r="AK34" s="33">
        <f>M74</f>
        <v>132</v>
      </c>
      <c r="AL34" s="33">
        <f>N153</f>
        <v>132</v>
      </c>
      <c r="AM34" s="33">
        <f>N74</f>
        <v>132</v>
      </c>
      <c r="AN34" s="33">
        <f>O153</f>
        <v>216</v>
      </c>
      <c r="AO34" s="33">
        <f>O74</f>
        <v>165.09090909090909</v>
      </c>
      <c r="AP34" s="33">
        <f>P153</f>
        <v>182.54545454545456</v>
      </c>
      <c r="AQ34" s="33">
        <f>P74</f>
        <v>165.09090909090909</v>
      </c>
      <c r="AR34" s="33">
        <f>Q153</f>
        <v>204.36363636363637</v>
      </c>
      <c r="AS34" s="33">
        <f>Q74</f>
        <v>165.09090909090909</v>
      </c>
      <c r="AT34" s="134"/>
      <c r="AU34" s="133"/>
      <c r="AV34" s="133"/>
      <c r="AW34" s="133"/>
      <c r="AX34" s="136"/>
      <c r="AY34" s="136"/>
      <c r="AZ34" s="136"/>
      <c r="BA34" s="136"/>
      <c r="BB34" s="136"/>
      <c r="BC34" s="136"/>
      <c r="BD34" s="136"/>
      <c r="BE34" s="33"/>
      <c r="BF34" s="33"/>
      <c r="BG34" s="33"/>
      <c r="BH34" s="33"/>
      <c r="BI34" s="33"/>
    </row>
    <row r="35" spans="1:61" ht="30" customHeight="1" thickBot="1" x14ac:dyDescent="0.6">
      <c r="A35" s="349"/>
      <c r="B35" s="374" t="s">
        <v>202</v>
      </c>
      <c r="C35" s="375"/>
      <c r="D35" s="375"/>
      <c r="E35" s="376"/>
      <c r="F35" s="175">
        <v>10</v>
      </c>
      <c r="G35" s="175">
        <v>10</v>
      </c>
      <c r="H35" s="175">
        <v>10</v>
      </c>
      <c r="I35" s="175">
        <v>10</v>
      </c>
      <c r="J35" s="175">
        <v>10</v>
      </c>
      <c r="K35" s="175">
        <v>10</v>
      </c>
      <c r="L35" s="175">
        <v>10</v>
      </c>
      <c r="M35" s="175">
        <v>10</v>
      </c>
      <c r="N35" s="175">
        <v>10</v>
      </c>
      <c r="O35" s="175">
        <v>10</v>
      </c>
      <c r="P35" s="175">
        <v>10</v>
      </c>
      <c r="Q35" s="175">
        <v>10</v>
      </c>
      <c r="R35" s="103">
        <f t="shared" si="0"/>
        <v>120</v>
      </c>
      <c r="T35" s="150"/>
      <c r="U35" s="32" t="s">
        <v>126</v>
      </c>
      <c r="V35" s="33">
        <f>V32+V34</f>
        <v>120.36363636363636</v>
      </c>
      <c r="W35" s="33">
        <f>F62</f>
        <v>14.545454545454545</v>
      </c>
      <c r="X35" s="33">
        <f t="shared" ref="X35:AS35" si="11">X32+X34</f>
        <v>142.18181818181819</v>
      </c>
      <c r="Y35" s="33">
        <f t="shared" si="11"/>
        <v>143.63636363636363</v>
      </c>
      <c r="Z35" s="33">
        <f t="shared" si="11"/>
        <v>174.72727272727272</v>
      </c>
      <c r="AA35" s="33">
        <f t="shared" si="11"/>
        <v>221.27272727272725</v>
      </c>
      <c r="AB35" s="33">
        <f t="shared" si="11"/>
        <v>254.18181818181816</v>
      </c>
      <c r="AC35" s="33">
        <f t="shared" si="11"/>
        <v>254.18181818181816</v>
      </c>
      <c r="AD35" s="33">
        <f t="shared" si="11"/>
        <v>254.18181818181816</v>
      </c>
      <c r="AE35" s="33">
        <f t="shared" si="11"/>
        <v>254.18181818181816</v>
      </c>
      <c r="AF35" s="33">
        <f t="shared" si="11"/>
        <v>296.90909090909088</v>
      </c>
      <c r="AG35" s="33">
        <f t="shared" si="11"/>
        <v>331.81818181818181</v>
      </c>
      <c r="AH35" s="33">
        <f t="shared" si="11"/>
        <v>336.72727272727275</v>
      </c>
      <c r="AI35" s="33">
        <f t="shared" si="11"/>
        <v>364.90909090909088</v>
      </c>
      <c r="AJ35" s="33">
        <f t="shared" si="11"/>
        <v>306.72727272727275</v>
      </c>
      <c r="AK35" s="33">
        <f t="shared" si="11"/>
        <v>364.90909090909088</v>
      </c>
      <c r="AL35" s="33">
        <f t="shared" si="11"/>
        <v>398.90909090909088</v>
      </c>
      <c r="AM35" s="33">
        <f t="shared" si="11"/>
        <v>442.5454545454545</v>
      </c>
      <c r="AN35" s="33">
        <f t="shared" si="11"/>
        <v>528</v>
      </c>
      <c r="AO35" s="33">
        <f t="shared" si="11"/>
        <v>475.63636363636363</v>
      </c>
      <c r="AP35" s="33">
        <f t="shared" si="11"/>
        <v>498.72727272727275</v>
      </c>
      <c r="AQ35" s="33">
        <f t="shared" si="11"/>
        <v>475.63636363636363</v>
      </c>
      <c r="AR35" s="33">
        <f t="shared" si="11"/>
        <v>538</v>
      </c>
      <c r="AS35" s="33">
        <f t="shared" si="11"/>
        <v>553.4545454545455</v>
      </c>
      <c r="AT35" s="134"/>
      <c r="AU35" s="133"/>
      <c r="AV35" s="133"/>
      <c r="AW35" s="133"/>
      <c r="AX35" s="133"/>
      <c r="AY35" s="133"/>
      <c r="AZ35" s="133"/>
      <c r="BA35" s="133"/>
      <c r="BB35" s="133"/>
      <c r="BC35" s="133"/>
      <c r="BD35" s="133"/>
    </row>
    <row r="36" spans="1:61" ht="30" customHeight="1" thickTop="1" x14ac:dyDescent="0.55000000000000004">
      <c r="A36" s="363" t="s">
        <v>203</v>
      </c>
      <c r="B36" s="317" t="s">
        <v>180</v>
      </c>
      <c r="C36" s="350" t="s">
        <v>119</v>
      </c>
      <c r="D36" s="351"/>
      <c r="E36" s="352"/>
      <c r="F36" s="176">
        <v>120</v>
      </c>
      <c r="G36" s="176">
        <v>120</v>
      </c>
      <c r="H36" s="176">
        <v>240</v>
      </c>
      <c r="I36" s="176">
        <v>240</v>
      </c>
      <c r="J36" s="176">
        <v>240</v>
      </c>
      <c r="K36" s="176">
        <v>360</v>
      </c>
      <c r="L36" s="176">
        <v>360</v>
      </c>
      <c r="M36" s="176">
        <v>360</v>
      </c>
      <c r="N36" s="176">
        <v>480</v>
      </c>
      <c r="O36" s="176">
        <v>480</v>
      </c>
      <c r="P36" s="176">
        <v>480</v>
      </c>
      <c r="Q36" s="176">
        <v>600</v>
      </c>
      <c r="R36" s="104">
        <f t="shared" ref="R36:R46" si="12">SUM(F36:Q36)</f>
        <v>4080</v>
      </c>
      <c r="T36" s="150"/>
      <c r="U36" s="32" t="s">
        <v>182</v>
      </c>
      <c r="V36" s="151" t="s">
        <v>183</v>
      </c>
      <c r="W36" s="151" t="s">
        <v>183</v>
      </c>
      <c r="X36" s="151" t="s">
        <v>183</v>
      </c>
      <c r="Y36" s="151" t="s">
        <v>183</v>
      </c>
      <c r="Z36" s="151" t="s">
        <v>183</v>
      </c>
      <c r="AA36" s="151" t="s">
        <v>183</v>
      </c>
      <c r="AB36" s="151" t="s">
        <v>183</v>
      </c>
      <c r="AC36" s="151" t="s">
        <v>183</v>
      </c>
      <c r="AD36" s="151" t="s">
        <v>183</v>
      </c>
      <c r="AE36" s="151" t="s">
        <v>183</v>
      </c>
      <c r="AF36" s="151" t="s">
        <v>183</v>
      </c>
      <c r="AG36" s="151" t="s">
        <v>183</v>
      </c>
      <c r="AH36" s="151" t="s">
        <v>183</v>
      </c>
      <c r="AI36" s="151" t="s">
        <v>183</v>
      </c>
      <c r="AJ36" s="151" t="s">
        <v>183</v>
      </c>
      <c r="AK36" s="151" t="s">
        <v>183</v>
      </c>
      <c r="AL36" s="151" t="s">
        <v>183</v>
      </c>
      <c r="AM36" s="151" t="s">
        <v>183</v>
      </c>
      <c r="AN36" s="151" t="s">
        <v>183</v>
      </c>
      <c r="AO36" s="151" t="s">
        <v>183</v>
      </c>
      <c r="AP36" s="151" t="s">
        <v>183</v>
      </c>
      <c r="AQ36" s="151" t="s">
        <v>183</v>
      </c>
      <c r="AR36" s="151" t="s">
        <v>183</v>
      </c>
      <c r="AS36" s="151" t="s">
        <v>183</v>
      </c>
      <c r="AT36" s="134"/>
      <c r="AU36" s="133"/>
      <c r="AV36" s="133"/>
      <c r="AW36" s="133"/>
      <c r="AX36" s="133"/>
      <c r="AY36" s="133"/>
      <c r="AZ36" s="133"/>
      <c r="BA36" s="133"/>
      <c r="BB36" s="133"/>
      <c r="BC36" s="133"/>
      <c r="BD36" s="133"/>
    </row>
    <row r="37" spans="1:61" ht="30" customHeight="1" x14ac:dyDescent="0.55000000000000004">
      <c r="A37" s="343"/>
      <c r="B37" s="318"/>
      <c r="C37" s="350" t="s">
        <v>122</v>
      </c>
      <c r="D37" s="351"/>
      <c r="E37" s="352"/>
      <c r="F37" s="176">
        <v>75</v>
      </c>
      <c r="G37" s="176">
        <v>150</v>
      </c>
      <c r="H37" s="176">
        <v>150</v>
      </c>
      <c r="I37" s="176">
        <v>150</v>
      </c>
      <c r="J37" s="176">
        <v>225</v>
      </c>
      <c r="K37" s="176">
        <v>225</v>
      </c>
      <c r="L37" s="176">
        <v>225</v>
      </c>
      <c r="M37" s="176">
        <v>300</v>
      </c>
      <c r="N37" s="176">
        <v>300</v>
      </c>
      <c r="O37" s="176">
        <v>300</v>
      </c>
      <c r="P37" s="176">
        <v>375</v>
      </c>
      <c r="Q37" s="176">
        <v>375</v>
      </c>
      <c r="R37" s="104">
        <f t="shared" si="12"/>
        <v>2850</v>
      </c>
      <c r="U37" s="32" t="s">
        <v>204</v>
      </c>
      <c r="V37" s="133"/>
      <c r="W37" s="133"/>
      <c r="X37" s="133"/>
      <c r="Y37" s="133"/>
      <c r="Z37" s="133"/>
      <c r="AA37" s="133"/>
      <c r="AB37" s="133"/>
      <c r="AC37" s="133"/>
      <c r="AD37" s="133"/>
      <c r="AE37" s="133"/>
      <c r="AF37" s="133"/>
      <c r="AG37" s="133"/>
      <c r="AH37" s="133"/>
      <c r="AI37" s="133"/>
      <c r="AJ37" s="133"/>
      <c r="AK37" s="133"/>
      <c r="AL37" s="133"/>
      <c r="AM37" s="133"/>
      <c r="AN37" s="133"/>
      <c r="AO37" s="133"/>
      <c r="AP37" s="133"/>
      <c r="AQ37" s="133"/>
      <c r="AR37" s="133"/>
      <c r="AS37" s="133"/>
      <c r="AT37" s="134"/>
      <c r="AU37" s="133"/>
      <c r="AV37" s="133"/>
      <c r="AW37" s="133"/>
      <c r="AX37" s="135"/>
      <c r="AY37" s="135"/>
      <c r="AZ37" s="135"/>
      <c r="BA37" s="135"/>
      <c r="BB37" s="135"/>
      <c r="BC37" s="135"/>
      <c r="BD37" s="135"/>
      <c r="BE37" s="57"/>
      <c r="BF37" s="57"/>
      <c r="BG37" s="57"/>
      <c r="BH37" s="57"/>
      <c r="BI37" s="57"/>
    </row>
    <row r="38" spans="1:61" ht="30" customHeight="1" x14ac:dyDescent="0.55000000000000004">
      <c r="A38" s="343"/>
      <c r="B38" s="318"/>
      <c r="C38" s="350" t="s">
        <v>65</v>
      </c>
      <c r="D38" s="351"/>
      <c r="E38" s="352"/>
      <c r="F38" s="176">
        <v>107</v>
      </c>
      <c r="G38" s="176">
        <v>107</v>
      </c>
      <c r="H38" s="176">
        <v>107</v>
      </c>
      <c r="I38" s="176">
        <v>160</v>
      </c>
      <c r="J38" s="176">
        <v>160</v>
      </c>
      <c r="K38" s="176">
        <v>160</v>
      </c>
      <c r="L38" s="176">
        <v>214</v>
      </c>
      <c r="M38" s="176">
        <v>214</v>
      </c>
      <c r="N38" s="176">
        <v>214</v>
      </c>
      <c r="O38" s="176">
        <v>268</v>
      </c>
      <c r="P38" s="176">
        <v>268</v>
      </c>
      <c r="Q38" s="176">
        <v>268</v>
      </c>
      <c r="R38" s="104">
        <f t="shared" si="12"/>
        <v>2247</v>
      </c>
      <c r="V38" s="133"/>
      <c r="W38" s="133"/>
      <c r="X38" s="133"/>
      <c r="Y38" s="133"/>
      <c r="Z38" s="133"/>
      <c r="AA38" s="133"/>
      <c r="AB38" s="133"/>
      <c r="AC38" s="133"/>
      <c r="AD38" s="133"/>
      <c r="AE38" s="133"/>
      <c r="AF38" s="133"/>
      <c r="AG38" s="133"/>
      <c r="AH38" s="133"/>
      <c r="AI38" s="133"/>
      <c r="AJ38" s="133"/>
      <c r="AK38" s="133"/>
      <c r="AL38" s="133"/>
      <c r="AM38" s="133"/>
      <c r="AN38" s="133"/>
      <c r="AO38" s="133"/>
      <c r="AP38" s="133"/>
      <c r="AQ38" s="133"/>
      <c r="AR38" s="133"/>
      <c r="AS38" s="136"/>
      <c r="AT38" s="134"/>
      <c r="AU38" s="133"/>
      <c r="AV38" s="133"/>
      <c r="AW38" s="133"/>
      <c r="AX38" s="133"/>
      <c r="AY38" s="133"/>
      <c r="AZ38" s="133"/>
      <c r="BA38" s="133"/>
      <c r="BB38" s="133"/>
      <c r="BC38" s="133"/>
      <c r="BD38" s="133"/>
    </row>
    <row r="39" spans="1:61" ht="30" customHeight="1" x14ac:dyDescent="0.55000000000000004">
      <c r="A39" s="343"/>
      <c r="B39" s="319"/>
      <c r="C39" s="350" t="s">
        <v>125</v>
      </c>
      <c r="D39" s="351"/>
      <c r="E39" s="352"/>
      <c r="F39" s="181">
        <f>SUM(F36:F38)</f>
        <v>302</v>
      </c>
      <c r="G39" s="181">
        <f t="shared" ref="G39:Q39" si="13">SUM(G36:G38)</f>
        <v>377</v>
      </c>
      <c r="H39" s="181">
        <f t="shared" si="13"/>
        <v>497</v>
      </c>
      <c r="I39" s="181">
        <f t="shared" si="13"/>
        <v>550</v>
      </c>
      <c r="J39" s="181">
        <f t="shared" si="13"/>
        <v>625</v>
      </c>
      <c r="K39" s="181">
        <f t="shared" si="13"/>
        <v>745</v>
      </c>
      <c r="L39" s="181">
        <f t="shared" si="13"/>
        <v>799</v>
      </c>
      <c r="M39" s="181">
        <f t="shared" si="13"/>
        <v>874</v>
      </c>
      <c r="N39" s="181">
        <f t="shared" si="13"/>
        <v>994</v>
      </c>
      <c r="O39" s="181">
        <f t="shared" si="13"/>
        <v>1048</v>
      </c>
      <c r="P39" s="181">
        <f t="shared" si="13"/>
        <v>1123</v>
      </c>
      <c r="Q39" s="181">
        <f t="shared" si="13"/>
        <v>1243</v>
      </c>
      <c r="R39" s="104">
        <f t="shared" si="12"/>
        <v>9177</v>
      </c>
      <c r="V39" s="136"/>
      <c r="W39" s="136"/>
      <c r="X39" s="136"/>
      <c r="Y39" s="136"/>
      <c r="Z39" s="136"/>
      <c r="AA39" s="136"/>
      <c r="AB39" s="136"/>
      <c r="AC39" s="136"/>
      <c r="AD39" s="136"/>
      <c r="AE39" s="136"/>
      <c r="AF39" s="136"/>
      <c r="AG39" s="136"/>
      <c r="AH39" s="136"/>
      <c r="AI39" s="136"/>
      <c r="AJ39" s="136"/>
      <c r="AK39" s="136"/>
      <c r="AL39" s="136"/>
      <c r="AM39" s="136"/>
      <c r="AN39" s="136"/>
      <c r="AO39" s="136"/>
      <c r="AP39" s="136"/>
      <c r="AQ39" s="136"/>
      <c r="AR39" s="136"/>
      <c r="AS39" s="133"/>
      <c r="AT39" s="134"/>
      <c r="AU39" s="133"/>
      <c r="AV39" s="133"/>
      <c r="AW39" s="133"/>
      <c r="AX39" s="136"/>
      <c r="AY39" s="136"/>
      <c r="AZ39" s="136"/>
      <c r="BA39" s="136"/>
      <c r="BB39" s="136"/>
      <c r="BC39" s="136"/>
      <c r="BD39" s="136"/>
      <c r="BE39" s="33"/>
      <c r="BF39" s="33"/>
      <c r="BG39" s="33"/>
      <c r="BH39" s="33"/>
      <c r="BI39" s="33"/>
    </row>
    <row r="40" spans="1:61" ht="30" customHeight="1" x14ac:dyDescent="0.55000000000000004">
      <c r="A40" s="343"/>
      <c r="B40" s="317" t="s">
        <v>184</v>
      </c>
      <c r="C40" s="362" t="s">
        <v>143</v>
      </c>
      <c r="D40" s="324"/>
      <c r="E40" s="325"/>
      <c r="F40" s="176">
        <v>96</v>
      </c>
      <c r="G40" s="176">
        <v>96</v>
      </c>
      <c r="H40" s="176">
        <v>192</v>
      </c>
      <c r="I40" s="176">
        <v>192</v>
      </c>
      <c r="J40" s="176">
        <v>192</v>
      </c>
      <c r="K40" s="176">
        <v>288</v>
      </c>
      <c r="L40" s="176">
        <v>288</v>
      </c>
      <c r="M40" s="176">
        <v>288</v>
      </c>
      <c r="N40" s="176">
        <v>384</v>
      </c>
      <c r="O40" s="176">
        <v>384</v>
      </c>
      <c r="P40" s="176">
        <v>384</v>
      </c>
      <c r="Q40" s="176">
        <v>480</v>
      </c>
      <c r="R40" s="104">
        <f t="shared" si="12"/>
        <v>3264</v>
      </c>
      <c r="V40" s="133"/>
      <c r="W40" s="133"/>
      <c r="X40" s="133"/>
      <c r="Y40" s="133"/>
      <c r="Z40" s="133"/>
      <c r="AA40" s="133"/>
      <c r="AB40" s="133"/>
      <c r="AC40" s="133"/>
      <c r="AD40" s="133"/>
      <c r="AE40" s="133"/>
      <c r="AF40" s="133"/>
      <c r="AG40" s="133"/>
      <c r="AH40" s="133"/>
      <c r="AI40" s="133"/>
      <c r="AJ40" s="133"/>
      <c r="AK40" s="133"/>
      <c r="AL40" s="133"/>
      <c r="AM40" s="133"/>
      <c r="AN40" s="133"/>
      <c r="AO40" s="133"/>
      <c r="AP40" s="133"/>
      <c r="AQ40" s="133"/>
      <c r="AR40" s="133"/>
      <c r="AS40" s="133"/>
      <c r="AT40" s="134"/>
      <c r="AU40" s="133"/>
      <c r="AV40" s="133"/>
      <c r="AW40" s="133"/>
      <c r="AX40" s="136"/>
      <c r="AY40" s="136"/>
      <c r="AZ40" s="136"/>
      <c r="BA40" s="136"/>
      <c r="BB40" s="136"/>
      <c r="BC40" s="136"/>
      <c r="BD40" s="136"/>
      <c r="BE40" s="33"/>
      <c r="BF40" s="33"/>
      <c r="BG40" s="33"/>
      <c r="BH40" s="33"/>
      <c r="BI40" s="33"/>
    </row>
    <row r="41" spans="1:61" ht="30" customHeight="1" outlineLevel="1" x14ac:dyDescent="0.55000000000000004">
      <c r="A41" s="343"/>
      <c r="B41" s="318"/>
      <c r="C41" s="335" t="s">
        <v>144</v>
      </c>
      <c r="D41" s="327"/>
      <c r="E41" s="328"/>
      <c r="F41" s="176">
        <v>60</v>
      </c>
      <c r="G41" s="176">
        <v>120</v>
      </c>
      <c r="H41" s="176">
        <v>120</v>
      </c>
      <c r="I41" s="176">
        <v>120</v>
      </c>
      <c r="J41" s="176">
        <v>180</v>
      </c>
      <c r="K41" s="176">
        <v>180</v>
      </c>
      <c r="L41" s="176">
        <v>180</v>
      </c>
      <c r="M41" s="176">
        <v>240</v>
      </c>
      <c r="N41" s="176">
        <v>240</v>
      </c>
      <c r="O41" s="176">
        <v>240</v>
      </c>
      <c r="P41" s="176">
        <v>300</v>
      </c>
      <c r="Q41" s="176">
        <v>300</v>
      </c>
      <c r="R41" s="104">
        <f t="shared" si="12"/>
        <v>2280</v>
      </c>
      <c r="V41" s="133"/>
      <c r="W41" s="133"/>
      <c r="X41" s="133"/>
      <c r="Y41" s="133"/>
      <c r="Z41" s="133"/>
      <c r="AA41" s="133"/>
      <c r="AB41" s="133"/>
      <c r="AC41" s="133"/>
      <c r="AD41" s="133"/>
      <c r="AE41" s="133"/>
      <c r="AF41" s="133"/>
      <c r="AG41" s="133"/>
      <c r="AH41" s="133"/>
      <c r="AI41" s="133"/>
      <c r="AJ41" s="133"/>
      <c r="AK41" s="133"/>
      <c r="AL41" s="133"/>
      <c r="AM41" s="133"/>
      <c r="AN41" s="133"/>
      <c r="AO41" s="133"/>
      <c r="AP41" s="133"/>
      <c r="AQ41" s="133"/>
      <c r="AR41" s="133"/>
      <c r="AS41" s="133"/>
      <c r="AT41" s="134"/>
      <c r="AU41" s="133"/>
      <c r="AV41" s="133"/>
      <c r="AW41" s="133"/>
      <c r="AX41" s="136"/>
      <c r="AY41" s="136"/>
      <c r="AZ41" s="136"/>
      <c r="BA41" s="136"/>
      <c r="BB41" s="136"/>
      <c r="BC41" s="136"/>
      <c r="BD41" s="136"/>
      <c r="BE41" s="33"/>
      <c r="BF41" s="33"/>
      <c r="BG41" s="33"/>
      <c r="BH41" s="33"/>
      <c r="BI41" s="33"/>
    </row>
    <row r="42" spans="1:61" ht="30" customHeight="1" outlineLevel="1" x14ac:dyDescent="0.55000000000000004">
      <c r="A42" s="343"/>
      <c r="B42" s="318"/>
      <c r="C42" s="336" t="s">
        <v>145</v>
      </c>
      <c r="D42" s="330"/>
      <c r="E42" s="331"/>
      <c r="F42" s="176">
        <v>80</v>
      </c>
      <c r="G42" s="176">
        <v>80</v>
      </c>
      <c r="H42" s="176">
        <v>80</v>
      </c>
      <c r="I42" s="176">
        <v>120</v>
      </c>
      <c r="J42" s="176">
        <v>120</v>
      </c>
      <c r="K42" s="176">
        <v>120</v>
      </c>
      <c r="L42" s="176">
        <v>160</v>
      </c>
      <c r="M42" s="176">
        <v>160</v>
      </c>
      <c r="N42" s="176">
        <v>160</v>
      </c>
      <c r="O42" s="176">
        <v>200</v>
      </c>
      <c r="P42" s="176">
        <v>200</v>
      </c>
      <c r="Q42" s="176">
        <v>200</v>
      </c>
      <c r="R42" s="104">
        <f t="shared" si="12"/>
        <v>1680</v>
      </c>
      <c r="U42" s="133"/>
      <c r="V42" s="133"/>
      <c r="W42" s="133"/>
      <c r="X42" s="133"/>
      <c r="Y42" s="133"/>
      <c r="Z42" s="133"/>
      <c r="AA42" s="133"/>
      <c r="AB42" s="133"/>
      <c r="AC42" s="133"/>
      <c r="AD42" s="133"/>
      <c r="AE42" s="133"/>
      <c r="AF42" s="133"/>
      <c r="AG42" s="133"/>
      <c r="AH42" s="133"/>
      <c r="AI42" s="133"/>
      <c r="AJ42" s="133"/>
      <c r="AK42" s="133"/>
      <c r="AL42" s="133"/>
      <c r="AM42" s="133"/>
      <c r="AN42" s="133"/>
      <c r="AO42" s="133"/>
      <c r="AP42" s="133"/>
      <c r="AQ42" s="133"/>
      <c r="AR42" s="133"/>
      <c r="AS42" s="133"/>
      <c r="AT42" s="134"/>
      <c r="AU42" s="133"/>
      <c r="AV42" s="133"/>
      <c r="AW42" s="133"/>
      <c r="AX42" s="136"/>
      <c r="AY42" s="136"/>
      <c r="AZ42" s="136"/>
      <c r="BA42" s="136"/>
      <c r="BB42" s="136"/>
      <c r="BC42" s="136"/>
      <c r="BD42" s="136"/>
      <c r="BE42" s="33"/>
      <c r="BF42" s="33"/>
      <c r="BG42" s="33"/>
      <c r="BH42" s="33"/>
      <c r="BI42" s="33"/>
    </row>
    <row r="43" spans="1:61" ht="30" customHeight="1" outlineLevel="1" x14ac:dyDescent="0.55000000000000004">
      <c r="A43" s="343"/>
      <c r="B43" s="319"/>
      <c r="C43" s="350" t="s">
        <v>125</v>
      </c>
      <c r="D43" s="351"/>
      <c r="E43" s="352"/>
      <c r="F43" s="181">
        <f>SUM(F40:F42)</f>
        <v>236</v>
      </c>
      <c r="G43" s="181">
        <f t="shared" ref="G43:Q43" si="14">SUM(G40:G42)</f>
        <v>296</v>
      </c>
      <c r="H43" s="181">
        <f t="shared" si="14"/>
        <v>392</v>
      </c>
      <c r="I43" s="181">
        <f t="shared" si="14"/>
        <v>432</v>
      </c>
      <c r="J43" s="181">
        <f>SUM(J40:J42)</f>
        <v>492</v>
      </c>
      <c r="K43" s="181">
        <f t="shared" si="14"/>
        <v>588</v>
      </c>
      <c r="L43" s="181">
        <f t="shared" si="14"/>
        <v>628</v>
      </c>
      <c r="M43" s="181">
        <f t="shared" si="14"/>
        <v>688</v>
      </c>
      <c r="N43" s="181">
        <f t="shared" si="14"/>
        <v>784</v>
      </c>
      <c r="O43" s="181">
        <f t="shared" si="14"/>
        <v>824</v>
      </c>
      <c r="P43" s="181">
        <f t="shared" si="14"/>
        <v>884</v>
      </c>
      <c r="Q43" s="181">
        <f t="shared" si="14"/>
        <v>980</v>
      </c>
      <c r="R43" s="104">
        <f t="shared" si="12"/>
        <v>7224</v>
      </c>
      <c r="U43" s="133"/>
      <c r="V43" s="133"/>
      <c r="W43" s="133"/>
      <c r="X43" s="133"/>
      <c r="Y43" s="133"/>
      <c r="Z43" s="133"/>
      <c r="AA43" s="133"/>
      <c r="AB43" s="133"/>
      <c r="AC43" s="133"/>
      <c r="AD43" s="133"/>
      <c r="AE43" s="133"/>
      <c r="AF43" s="133"/>
      <c r="AG43" s="133"/>
      <c r="AH43" s="133"/>
      <c r="AI43" s="133"/>
      <c r="AJ43" s="133"/>
      <c r="AK43" s="133"/>
      <c r="AL43" s="133"/>
      <c r="AM43" s="133"/>
      <c r="AN43" s="133"/>
      <c r="AO43" s="133"/>
      <c r="AP43" s="133"/>
      <c r="AQ43" s="133"/>
      <c r="AR43" s="133"/>
      <c r="AS43" s="133"/>
      <c r="AT43" s="134"/>
      <c r="AU43" s="133"/>
      <c r="AV43" s="133"/>
      <c r="AW43" s="133"/>
      <c r="AX43" s="133"/>
      <c r="AY43" s="133"/>
      <c r="AZ43" s="133"/>
      <c r="BA43" s="133"/>
      <c r="BB43" s="133"/>
      <c r="BC43" s="133"/>
      <c r="BD43" s="133"/>
    </row>
    <row r="44" spans="1:61" ht="30" customHeight="1" outlineLevel="1" x14ac:dyDescent="0.55000000000000004">
      <c r="A44" s="343"/>
      <c r="B44" s="317" t="s">
        <v>198</v>
      </c>
      <c r="C44" s="362" t="s">
        <v>143</v>
      </c>
      <c r="D44" s="324"/>
      <c r="E44" s="325"/>
      <c r="F44" s="176">
        <v>128</v>
      </c>
      <c r="G44" s="176">
        <v>128</v>
      </c>
      <c r="H44" s="176">
        <v>256</v>
      </c>
      <c r="I44" s="176">
        <v>256</v>
      </c>
      <c r="J44" s="176">
        <v>256</v>
      </c>
      <c r="K44" s="176">
        <v>384</v>
      </c>
      <c r="L44" s="176">
        <v>384</v>
      </c>
      <c r="M44" s="176">
        <v>384</v>
      </c>
      <c r="N44" s="176">
        <v>512</v>
      </c>
      <c r="O44" s="176">
        <v>512</v>
      </c>
      <c r="P44" s="176">
        <v>512</v>
      </c>
      <c r="Q44" s="176">
        <v>640</v>
      </c>
      <c r="R44" s="104">
        <f t="shared" si="12"/>
        <v>4352</v>
      </c>
      <c r="U44" s="133"/>
      <c r="V44" s="133"/>
      <c r="W44" s="133"/>
      <c r="X44" s="133"/>
      <c r="Y44" s="133"/>
      <c r="Z44" s="133"/>
      <c r="AA44" s="133"/>
      <c r="AB44" s="133"/>
      <c r="AC44" s="133"/>
      <c r="AD44" s="133"/>
      <c r="AE44" s="133"/>
      <c r="AF44" s="133"/>
      <c r="AG44" s="133"/>
      <c r="AH44" s="133"/>
      <c r="AI44" s="133"/>
      <c r="AJ44" s="133"/>
      <c r="AK44" s="133"/>
      <c r="AL44" s="133"/>
      <c r="AM44" s="133"/>
      <c r="AN44" s="133"/>
      <c r="AO44" s="133"/>
      <c r="AP44" s="133"/>
      <c r="AQ44" s="133"/>
      <c r="AR44" s="133"/>
      <c r="AS44" s="133"/>
      <c r="AT44" s="134"/>
      <c r="AU44" s="133"/>
      <c r="AV44" s="133"/>
      <c r="AW44" s="133"/>
      <c r="AX44" s="133"/>
      <c r="AY44" s="133"/>
      <c r="AZ44" s="133"/>
      <c r="BA44" s="133"/>
      <c r="BB44" s="133"/>
      <c r="BC44" s="133"/>
      <c r="BD44" s="133"/>
    </row>
    <row r="45" spans="1:61" ht="30" customHeight="1" outlineLevel="1" x14ac:dyDescent="0.55000000000000004">
      <c r="A45" s="343"/>
      <c r="B45" s="318"/>
      <c r="C45" s="335" t="s">
        <v>144</v>
      </c>
      <c r="D45" s="327"/>
      <c r="E45" s="328"/>
      <c r="F45" s="176">
        <v>80</v>
      </c>
      <c r="G45" s="176">
        <v>160</v>
      </c>
      <c r="H45" s="176">
        <v>160</v>
      </c>
      <c r="I45" s="176">
        <v>160</v>
      </c>
      <c r="J45" s="176">
        <v>240</v>
      </c>
      <c r="K45" s="176">
        <v>240</v>
      </c>
      <c r="L45" s="176">
        <v>240</v>
      </c>
      <c r="M45" s="176">
        <v>320</v>
      </c>
      <c r="N45" s="176">
        <v>320</v>
      </c>
      <c r="O45" s="176">
        <v>320</v>
      </c>
      <c r="P45" s="176">
        <v>400</v>
      </c>
      <c r="Q45" s="176">
        <v>400</v>
      </c>
      <c r="R45" s="104">
        <f t="shared" si="12"/>
        <v>3040</v>
      </c>
      <c r="U45" s="133"/>
      <c r="V45" s="133"/>
      <c r="W45" s="133"/>
      <c r="X45" s="133"/>
      <c r="Y45" s="133"/>
      <c r="Z45" s="133"/>
      <c r="AA45" s="133"/>
      <c r="AB45" s="133"/>
      <c r="AC45" s="133"/>
      <c r="AD45" s="133"/>
      <c r="AE45" s="133"/>
      <c r="AF45" s="133"/>
      <c r="AG45" s="133"/>
      <c r="AH45" s="133"/>
      <c r="AI45" s="133"/>
      <c r="AJ45" s="133"/>
      <c r="AK45" s="133"/>
      <c r="AL45" s="133"/>
      <c r="AM45" s="133"/>
      <c r="AN45" s="133"/>
      <c r="AO45" s="133"/>
      <c r="AP45" s="133"/>
      <c r="AQ45" s="133"/>
      <c r="AR45" s="133"/>
      <c r="AS45" s="133"/>
      <c r="AT45" s="134"/>
      <c r="AU45" s="133"/>
      <c r="AV45" s="133"/>
      <c r="AW45" s="133"/>
      <c r="AX45" s="135"/>
      <c r="AY45" s="135"/>
      <c r="AZ45" s="135"/>
      <c r="BA45" s="135"/>
      <c r="BB45" s="135"/>
      <c r="BC45" s="135"/>
      <c r="BD45" s="135"/>
      <c r="BE45" s="57"/>
      <c r="BF45" s="57"/>
      <c r="BG45" s="57"/>
      <c r="BH45" s="57"/>
      <c r="BI45" s="57"/>
    </row>
    <row r="46" spans="1:61" ht="30" customHeight="1" outlineLevel="1" x14ac:dyDescent="0.55000000000000004">
      <c r="A46" s="343"/>
      <c r="B46" s="318"/>
      <c r="C46" s="336" t="s">
        <v>145</v>
      </c>
      <c r="D46" s="330"/>
      <c r="E46" s="331"/>
      <c r="F46" s="176">
        <v>112</v>
      </c>
      <c r="G46" s="176">
        <v>112</v>
      </c>
      <c r="H46" s="176">
        <v>112</v>
      </c>
      <c r="I46" s="176">
        <v>168</v>
      </c>
      <c r="J46" s="176">
        <v>168</v>
      </c>
      <c r="K46" s="176">
        <v>168</v>
      </c>
      <c r="L46" s="176">
        <v>224</v>
      </c>
      <c r="M46" s="176">
        <v>224</v>
      </c>
      <c r="N46" s="176">
        <v>224</v>
      </c>
      <c r="O46" s="176">
        <v>280</v>
      </c>
      <c r="P46" s="176">
        <v>280</v>
      </c>
      <c r="Q46" s="176">
        <v>280</v>
      </c>
      <c r="R46" s="104">
        <f t="shared" si="12"/>
        <v>2352</v>
      </c>
      <c r="U46" s="133"/>
      <c r="V46" s="133"/>
      <c r="W46" s="133"/>
      <c r="X46" s="133"/>
      <c r="Y46" s="133"/>
      <c r="Z46" s="133"/>
      <c r="AA46" s="133"/>
      <c r="AB46" s="133"/>
      <c r="AC46" s="133"/>
      <c r="AD46" s="133"/>
      <c r="AE46" s="133"/>
      <c r="AF46" s="133"/>
      <c r="AG46" s="133"/>
      <c r="AH46" s="133"/>
      <c r="AI46" s="133"/>
      <c r="AJ46" s="133"/>
      <c r="AK46" s="133"/>
      <c r="AL46" s="133"/>
      <c r="AM46" s="133"/>
      <c r="AN46" s="133"/>
      <c r="AO46" s="133"/>
      <c r="AP46" s="133"/>
      <c r="AQ46" s="133"/>
      <c r="AR46" s="133"/>
      <c r="AS46" s="133"/>
      <c r="AT46" s="134"/>
      <c r="AU46" s="133"/>
      <c r="AV46" s="133"/>
      <c r="AW46" s="133"/>
      <c r="AX46" s="133"/>
      <c r="AY46" s="133"/>
      <c r="AZ46" s="133"/>
      <c r="BA46" s="133"/>
      <c r="BB46" s="133"/>
      <c r="BC46" s="133"/>
      <c r="BD46" s="133"/>
    </row>
    <row r="47" spans="1:61" ht="30" customHeight="1" outlineLevel="1" x14ac:dyDescent="0.55000000000000004">
      <c r="A47" s="343"/>
      <c r="B47" s="319"/>
      <c r="C47" s="350" t="s">
        <v>125</v>
      </c>
      <c r="D47" s="351"/>
      <c r="E47" s="352"/>
      <c r="F47" s="181">
        <f>SUM(F44:F46)</f>
        <v>320</v>
      </c>
      <c r="G47" s="181">
        <f t="shared" ref="G47:Q47" si="15">SUM(G44:G46)</f>
        <v>400</v>
      </c>
      <c r="H47" s="181">
        <f t="shared" si="15"/>
        <v>528</v>
      </c>
      <c r="I47" s="181">
        <f t="shared" si="15"/>
        <v>584</v>
      </c>
      <c r="J47" s="181">
        <f>SUM(J44:J46)</f>
        <v>664</v>
      </c>
      <c r="K47" s="181">
        <f t="shared" si="15"/>
        <v>792</v>
      </c>
      <c r="L47" s="181">
        <f t="shared" si="15"/>
        <v>848</v>
      </c>
      <c r="M47" s="181">
        <f t="shared" si="15"/>
        <v>928</v>
      </c>
      <c r="N47" s="181">
        <f t="shared" si="15"/>
        <v>1056</v>
      </c>
      <c r="O47" s="181">
        <f t="shared" si="15"/>
        <v>1112</v>
      </c>
      <c r="P47" s="181">
        <f t="shared" si="15"/>
        <v>1192</v>
      </c>
      <c r="Q47" s="181">
        <f t="shared" si="15"/>
        <v>1320</v>
      </c>
      <c r="R47" s="104">
        <f t="shared" ref="R47:R50" si="16">SUM(F47:Q47)</f>
        <v>9744</v>
      </c>
      <c r="U47" s="133"/>
      <c r="V47" s="133"/>
      <c r="W47" s="133"/>
      <c r="X47" s="133"/>
      <c r="Y47" s="133"/>
      <c r="Z47" s="133"/>
      <c r="AA47" s="133"/>
      <c r="AB47" s="133"/>
      <c r="AC47" s="133"/>
      <c r="AD47" s="133"/>
      <c r="AE47" s="133"/>
      <c r="AF47" s="133"/>
      <c r="AG47" s="133"/>
      <c r="AH47" s="133"/>
      <c r="AI47" s="133"/>
      <c r="AJ47" s="133"/>
      <c r="AK47" s="133"/>
      <c r="AL47" s="133"/>
      <c r="AM47" s="133"/>
      <c r="AN47" s="133"/>
      <c r="AO47" s="133"/>
      <c r="AP47" s="133"/>
      <c r="AQ47" s="133"/>
      <c r="AR47" s="133"/>
      <c r="AS47" s="136"/>
      <c r="AT47" s="134"/>
      <c r="AU47" s="133"/>
      <c r="AV47" s="133"/>
      <c r="AW47" s="133"/>
      <c r="AX47" s="136"/>
      <c r="AY47" s="136"/>
      <c r="AZ47" s="136"/>
      <c r="BA47" s="136"/>
      <c r="BB47" s="136"/>
      <c r="BC47" s="136"/>
      <c r="BD47" s="136"/>
      <c r="BE47" s="33"/>
      <c r="BF47" s="33"/>
      <c r="BG47" s="33"/>
      <c r="BH47" s="33"/>
      <c r="BI47" s="33"/>
    </row>
    <row r="48" spans="1:61" ht="30" customHeight="1" outlineLevel="1" x14ac:dyDescent="0.55000000000000004">
      <c r="A48" s="343"/>
      <c r="B48" s="317" t="s">
        <v>200</v>
      </c>
      <c r="C48" s="362" t="s">
        <v>143</v>
      </c>
      <c r="D48" s="324"/>
      <c r="E48" s="325"/>
      <c r="F48" s="176">
        <v>83</v>
      </c>
      <c r="G48" s="176">
        <v>83</v>
      </c>
      <c r="H48" s="176">
        <v>166</v>
      </c>
      <c r="I48" s="176">
        <v>166</v>
      </c>
      <c r="J48" s="176">
        <v>166</v>
      </c>
      <c r="K48" s="176">
        <v>249</v>
      </c>
      <c r="L48" s="176">
        <v>249</v>
      </c>
      <c r="M48" s="176">
        <v>249</v>
      </c>
      <c r="N48" s="176">
        <v>332</v>
      </c>
      <c r="O48" s="176">
        <v>332</v>
      </c>
      <c r="P48" s="176">
        <v>332</v>
      </c>
      <c r="Q48" s="176">
        <v>416</v>
      </c>
      <c r="R48" s="104">
        <f t="shared" si="16"/>
        <v>2823</v>
      </c>
      <c r="U48" s="133"/>
      <c r="V48" s="136"/>
      <c r="W48" s="136"/>
      <c r="X48" s="136"/>
      <c r="Y48" s="136"/>
      <c r="Z48" s="136"/>
      <c r="AA48" s="136"/>
      <c r="AB48" s="136"/>
      <c r="AC48" s="136"/>
      <c r="AD48" s="136"/>
      <c r="AE48" s="136"/>
      <c r="AF48" s="136"/>
      <c r="AG48" s="136"/>
      <c r="AH48" s="136"/>
      <c r="AI48" s="136"/>
      <c r="AJ48" s="136"/>
      <c r="AK48" s="136"/>
      <c r="AL48" s="136"/>
      <c r="AM48" s="136"/>
      <c r="AN48" s="136"/>
      <c r="AO48" s="136"/>
      <c r="AP48" s="136"/>
      <c r="AQ48" s="136"/>
      <c r="AR48" s="136"/>
      <c r="AS48" s="136"/>
      <c r="AT48" s="134"/>
      <c r="AU48" s="133"/>
      <c r="AV48" s="133"/>
      <c r="AW48" s="133"/>
      <c r="AX48" s="136"/>
      <c r="AY48" s="136"/>
      <c r="AZ48" s="136"/>
      <c r="BA48" s="136"/>
      <c r="BB48" s="136"/>
      <c r="BC48" s="136"/>
      <c r="BD48" s="136"/>
      <c r="BE48" s="33"/>
      <c r="BF48" s="33"/>
      <c r="BG48" s="33"/>
      <c r="BH48" s="33"/>
      <c r="BI48" s="33"/>
    </row>
    <row r="49" spans="1:61" ht="30" customHeight="1" outlineLevel="1" x14ac:dyDescent="0.55000000000000004">
      <c r="A49" s="343"/>
      <c r="B49" s="318"/>
      <c r="C49" s="335" t="s">
        <v>144</v>
      </c>
      <c r="D49" s="327"/>
      <c r="E49" s="328"/>
      <c r="F49" s="176">
        <v>52</v>
      </c>
      <c r="G49" s="176">
        <v>104</v>
      </c>
      <c r="H49" s="176">
        <v>104</v>
      </c>
      <c r="I49" s="176">
        <v>104</v>
      </c>
      <c r="J49" s="176">
        <v>156</v>
      </c>
      <c r="K49" s="176">
        <v>156</v>
      </c>
      <c r="L49" s="176">
        <v>156</v>
      </c>
      <c r="M49" s="176">
        <v>208</v>
      </c>
      <c r="N49" s="176">
        <v>208</v>
      </c>
      <c r="O49" s="176">
        <v>208</v>
      </c>
      <c r="P49" s="176">
        <v>260</v>
      </c>
      <c r="Q49" s="176">
        <v>260</v>
      </c>
      <c r="R49" s="104">
        <f t="shared" si="16"/>
        <v>1976</v>
      </c>
      <c r="U49" s="133"/>
      <c r="V49" s="136"/>
      <c r="W49" s="136"/>
      <c r="X49" s="136"/>
      <c r="Y49" s="136"/>
      <c r="Z49" s="136"/>
      <c r="AA49" s="136"/>
      <c r="AB49" s="136"/>
      <c r="AC49" s="136"/>
      <c r="AD49" s="136"/>
      <c r="AE49" s="136"/>
      <c r="AF49" s="136"/>
      <c r="AG49" s="136"/>
      <c r="AH49" s="136"/>
      <c r="AI49" s="136"/>
      <c r="AJ49" s="136"/>
      <c r="AK49" s="136"/>
      <c r="AL49" s="136"/>
      <c r="AM49" s="136"/>
      <c r="AN49" s="136"/>
      <c r="AO49" s="136"/>
      <c r="AP49" s="136"/>
      <c r="AQ49" s="136"/>
      <c r="AR49" s="136"/>
      <c r="AS49" s="136"/>
      <c r="AT49" s="109"/>
      <c r="AX49" s="33"/>
      <c r="AY49" s="33"/>
      <c r="AZ49" s="33"/>
      <c r="BA49" s="33"/>
      <c r="BB49" s="33"/>
      <c r="BC49" s="33"/>
      <c r="BD49" s="33"/>
      <c r="BE49" s="33"/>
      <c r="BF49" s="33"/>
      <c r="BG49" s="33"/>
      <c r="BH49" s="33"/>
      <c r="BI49" s="33"/>
    </row>
    <row r="50" spans="1:61" ht="30" customHeight="1" outlineLevel="1" x14ac:dyDescent="0.55000000000000004">
      <c r="A50" s="343"/>
      <c r="B50" s="318"/>
      <c r="C50" s="336" t="s">
        <v>145</v>
      </c>
      <c r="D50" s="330"/>
      <c r="E50" s="331"/>
      <c r="F50" s="176">
        <v>64</v>
      </c>
      <c r="G50" s="176">
        <v>64</v>
      </c>
      <c r="H50" s="176">
        <v>64</v>
      </c>
      <c r="I50" s="176">
        <v>96</v>
      </c>
      <c r="J50" s="176">
        <v>96</v>
      </c>
      <c r="K50" s="176">
        <v>96</v>
      </c>
      <c r="L50" s="176">
        <v>128</v>
      </c>
      <c r="M50" s="176">
        <v>128</v>
      </c>
      <c r="N50" s="176">
        <v>128</v>
      </c>
      <c r="O50" s="176">
        <v>160</v>
      </c>
      <c r="P50" s="176">
        <v>160</v>
      </c>
      <c r="Q50" s="176">
        <v>160</v>
      </c>
      <c r="R50" s="104">
        <f t="shared" si="16"/>
        <v>1344</v>
      </c>
      <c r="U50" s="133"/>
      <c r="V50" s="136"/>
      <c r="W50" s="136"/>
      <c r="X50" s="136"/>
      <c r="Y50" s="136"/>
      <c r="Z50" s="136"/>
      <c r="AA50" s="136"/>
      <c r="AB50" s="136"/>
      <c r="AC50" s="136"/>
      <c r="AD50" s="136"/>
      <c r="AE50" s="136"/>
      <c r="AF50" s="136"/>
      <c r="AG50" s="136"/>
      <c r="AH50" s="136"/>
      <c r="AI50" s="136"/>
      <c r="AJ50" s="136"/>
      <c r="AK50" s="136"/>
      <c r="AL50" s="136"/>
      <c r="AM50" s="136"/>
      <c r="AN50" s="136"/>
      <c r="AO50" s="136"/>
      <c r="AP50" s="136"/>
      <c r="AQ50" s="136"/>
      <c r="AR50" s="136"/>
      <c r="AS50" s="136"/>
      <c r="AT50" s="109"/>
      <c r="AX50" s="33"/>
      <c r="AY50" s="33"/>
      <c r="AZ50" s="33"/>
      <c r="BA50" s="33"/>
      <c r="BB50" s="33"/>
      <c r="BC50" s="33"/>
      <c r="BD50" s="33"/>
      <c r="BE50" s="33"/>
      <c r="BF50" s="33"/>
      <c r="BG50" s="33"/>
      <c r="BH50" s="33"/>
      <c r="BI50" s="33"/>
    </row>
    <row r="51" spans="1:61" ht="30" customHeight="1" outlineLevel="1" x14ac:dyDescent="0.55000000000000004">
      <c r="A51" s="343"/>
      <c r="B51" s="319"/>
      <c r="C51" s="350" t="s">
        <v>125</v>
      </c>
      <c r="D51" s="351"/>
      <c r="E51" s="352"/>
      <c r="F51" s="181">
        <f>SUM(F48:F50)</f>
        <v>199</v>
      </c>
      <c r="G51" s="181">
        <f t="shared" ref="G51:Q51" si="17">SUM(G48:G50)</f>
        <v>251</v>
      </c>
      <c r="H51" s="181">
        <f t="shared" si="17"/>
        <v>334</v>
      </c>
      <c r="I51" s="181">
        <f t="shared" si="17"/>
        <v>366</v>
      </c>
      <c r="J51" s="181">
        <f t="shared" si="17"/>
        <v>418</v>
      </c>
      <c r="K51" s="181">
        <f t="shared" si="17"/>
        <v>501</v>
      </c>
      <c r="L51" s="181">
        <f t="shared" si="17"/>
        <v>533</v>
      </c>
      <c r="M51" s="181">
        <f t="shared" si="17"/>
        <v>585</v>
      </c>
      <c r="N51" s="181">
        <f t="shared" si="17"/>
        <v>668</v>
      </c>
      <c r="O51" s="181">
        <f t="shared" si="17"/>
        <v>700</v>
      </c>
      <c r="P51" s="181">
        <f t="shared" si="17"/>
        <v>752</v>
      </c>
      <c r="Q51" s="181">
        <f t="shared" si="17"/>
        <v>836</v>
      </c>
      <c r="R51" s="104">
        <f t="shared" ref="R51:R54" si="18">SUM(F51:Q51)</f>
        <v>6143</v>
      </c>
      <c r="U51" s="133"/>
      <c r="V51" s="136"/>
      <c r="W51" s="136"/>
      <c r="X51" s="136"/>
      <c r="Y51" s="136"/>
      <c r="Z51" s="136"/>
      <c r="AA51" s="136"/>
      <c r="AB51" s="136"/>
      <c r="AC51" s="136"/>
      <c r="AD51" s="136"/>
      <c r="AE51" s="136"/>
      <c r="AF51" s="136"/>
      <c r="AG51" s="136"/>
      <c r="AH51" s="136"/>
      <c r="AI51" s="136"/>
      <c r="AJ51" s="136"/>
      <c r="AK51" s="136"/>
      <c r="AL51" s="136"/>
      <c r="AM51" s="136"/>
      <c r="AN51" s="136"/>
      <c r="AO51" s="136"/>
      <c r="AP51" s="136"/>
      <c r="AQ51" s="136"/>
      <c r="AR51" s="136"/>
      <c r="AS51" s="33"/>
      <c r="AT51" s="109"/>
    </row>
    <row r="52" spans="1:61" ht="30" customHeight="1" outlineLevel="1" x14ac:dyDescent="0.55000000000000004">
      <c r="A52" s="343"/>
      <c r="B52" s="320" t="s">
        <v>201</v>
      </c>
      <c r="C52" s="323" t="s">
        <v>143</v>
      </c>
      <c r="D52" s="324"/>
      <c r="E52" s="325"/>
      <c r="F52" s="181">
        <f>SUM(F36,F40,F44,F48)</f>
        <v>427</v>
      </c>
      <c r="G52" s="181">
        <f t="shared" ref="G52:Q52" si="19">SUM(G36,G40,G44,G48)</f>
        <v>427</v>
      </c>
      <c r="H52" s="181">
        <f t="shared" si="19"/>
        <v>854</v>
      </c>
      <c r="I52" s="181">
        <f t="shared" si="19"/>
        <v>854</v>
      </c>
      <c r="J52" s="181">
        <f t="shared" si="19"/>
        <v>854</v>
      </c>
      <c r="K52" s="181">
        <f t="shared" si="19"/>
        <v>1281</v>
      </c>
      <c r="L52" s="181">
        <f t="shared" si="19"/>
        <v>1281</v>
      </c>
      <c r="M52" s="181">
        <f t="shared" si="19"/>
        <v>1281</v>
      </c>
      <c r="N52" s="181">
        <f t="shared" si="19"/>
        <v>1708</v>
      </c>
      <c r="O52" s="181">
        <f t="shared" si="19"/>
        <v>1708</v>
      </c>
      <c r="P52" s="181">
        <f t="shared" si="19"/>
        <v>1708</v>
      </c>
      <c r="Q52" s="181">
        <f t="shared" si="19"/>
        <v>2136</v>
      </c>
      <c r="R52" s="104">
        <f t="shared" si="18"/>
        <v>14519</v>
      </c>
      <c r="V52" s="33"/>
      <c r="W52" s="33"/>
      <c r="X52" s="33"/>
      <c r="Y52" s="33"/>
      <c r="Z52" s="33"/>
      <c r="AA52" s="33"/>
      <c r="AB52" s="33"/>
      <c r="AC52" s="33"/>
      <c r="AD52" s="33"/>
      <c r="AE52" s="33"/>
      <c r="AF52" s="33"/>
      <c r="AG52" s="33"/>
      <c r="AH52" s="33"/>
      <c r="AI52" s="33"/>
      <c r="AJ52" s="33"/>
      <c r="AK52" s="33"/>
      <c r="AL52" s="33"/>
      <c r="AM52" s="33"/>
      <c r="AN52" s="33"/>
      <c r="AO52" s="33"/>
      <c r="AP52" s="33"/>
      <c r="AQ52" s="33"/>
      <c r="AR52" s="33"/>
      <c r="AS52" s="33"/>
      <c r="AT52" s="109"/>
    </row>
    <row r="53" spans="1:61" ht="30" customHeight="1" outlineLevel="1" x14ac:dyDescent="0.55000000000000004">
      <c r="A53" s="343"/>
      <c r="B53" s="321"/>
      <c r="C53" s="326" t="s">
        <v>144</v>
      </c>
      <c r="D53" s="327"/>
      <c r="E53" s="328"/>
      <c r="F53" s="181">
        <f t="shared" ref="F53:Q53" si="20">SUM(F37,F41,F45,F49)</f>
        <v>267</v>
      </c>
      <c r="G53" s="181">
        <f t="shared" si="20"/>
        <v>534</v>
      </c>
      <c r="H53" s="181">
        <f t="shared" si="20"/>
        <v>534</v>
      </c>
      <c r="I53" s="181">
        <f t="shared" si="20"/>
        <v>534</v>
      </c>
      <c r="J53" s="181">
        <f t="shared" si="20"/>
        <v>801</v>
      </c>
      <c r="K53" s="181">
        <f t="shared" si="20"/>
        <v>801</v>
      </c>
      <c r="L53" s="181">
        <f t="shared" si="20"/>
        <v>801</v>
      </c>
      <c r="M53" s="181">
        <f t="shared" si="20"/>
        <v>1068</v>
      </c>
      <c r="N53" s="181">
        <f t="shared" si="20"/>
        <v>1068</v>
      </c>
      <c r="O53" s="181">
        <f t="shared" si="20"/>
        <v>1068</v>
      </c>
      <c r="P53" s="181">
        <f t="shared" si="20"/>
        <v>1335</v>
      </c>
      <c r="Q53" s="181">
        <f t="shared" si="20"/>
        <v>1335</v>
      </c>
      <c r="R53" s="104">
        <f t="shared" si="18"/>
        <v>10146</v>
      </c>
      <c r="V53" s="33"/>
      <c r="W53" s="33"/>
      <c r="X53" s="33"/>
      <c r="Y53" s="33"/>
      <c r="Z53" s="33"/>
      <c r="AA53" s="33"/>
      <c r="AB53" s="33"/>
      <c r="AC53" s="33"/>
      <c r="AD53" s="33"/>
      <c r="AE53" s="33"/>
      <c r="AF53" s="33"/>
      <c r="AG53" s="33"/>
      <c r="AH53" s="33"/>
      <c r="AI53" s="33"/>
      <c r="AJ53" s="33"/>
      <c r="AK53" s="33"/>
      <c r="AL53" s="33"/>
      <c r="AM53" s="33"/>
      <c r="AN53" s="33"/>
      <c r="AO53" s="33"/>
      <c r="AP53" s="33"/>
      <c r="AQ53" s="33"/>
      <c r="AR53" s="33"/>
      <c r="AS53" s="33"/>
      <c r="AT53" s="109"/>
    </row>
    <row r="54" spans="1:61" ht="30" customHeight="1" outlineLevel="1" x14ac:dyDescent="0.55000000000000004">
      <c r="A54" s="343"/>
      <c r="B54" s="321"/>
      <c r="C54" s="329" t="s">
        <v>145</v>
      </c>
      <c r="D54" s="330"/>
      <c r="E54" s="331"/>
      <c r="F54" s="182">
        <f t="shared" ref="F54:Q54" si="21">SUM(F38,F42,F46,F50)</f>
        <v>363</v>
      </c>
      <c r="G54" s="182">
        <f t="shared" si="21"/>
        <v>363</v>
      </c>
      <c r="H54" s="182">
        <f t="shared" si="21"/>
        <v>363</v>
      </c>
      <c r="I54" s="182">
        <f t="shared" si="21"/>
        <v>544</v>
      </c>
      <c r="J54" s="182">
        <f t="shared" si="21"/>
        <v>544</v>
      </c>
      <c r="K54" s="182">
        <f t="shared" si="21"/>
        <v>544</v>
      </c>
      <c r="L54" s="182">
        <f t="shared" si="21"/>
        <v>726</v>
      </c>
      <c r="M54" s="182">
        <f t="shared" si="21"/>
        <v>726</v>
      </c>
      <c r="N54" s="182">
        <f t="shared" si="21"/>
        <v>726</v>
      </c>
      <c r="O54" s="182">
        <f t="shared" si="21"/>
        <v>908</v>
      </c>
      <c r="P54" s="182">
        <f t="shared" si="21"/>
        <v>908</v>
      </c>
      <c r="Q54" s="182">
        <f t="shared" si="21"/>
        <v>908</v>
      </c>
      <c r="R54" s="104">
        <f t="shared" si="18"/>
        <v>7623</v>
      </c>
      <c r="V54" s="33"/>
      <c r="W54" s="33"/>
      <c r="X54" s="33"/>
      <c r="Y54" s="33"/>
      <c r="Z54" s="33"/>
      <c r="AA54" s="33"/>
      <c r="AB54" s="33"/>
      <c r="AC54" s="33"/>
      <c r="AD54" s="33"/>
      <c r="AE54" s="33"/>
      <c r="AF54" s="33"/>
      <c r="AG54" s="33"/>
      <c r="AH54" s="33"/>
      <c r="AI54" s="33"/>
      <c r="AJ54" s="33"/>
      <c r="AK54" s="33"/>
      <c r="AL54" s="33"/>
      <c r="AM54" s="33"/>
      <c r="AN54" s="33"/>
      <c r="AO54" s="33"/>
      <c r="AP54" s="33"/>
      <c r="AQ54" s="33"/>
      <c r="AR54" s="33"/>
      <c r="AS54" s="33"/>
      <c r="AT54" s="109"/>
    </row>
    <row r="55" spans="1:61" ht="30" customHeight="1" outlineLevel="1" thickBot="1" x14ac:dyDescent="0.6">
      <c r="A55" s="344"/>
      <c r="B55" s="322"/>
      <c r="C55" s="332" t="s">
        <v>125</v>
      </c>
      <c r="D55" s="333"/>
      <c r="E55" s="334"/>
      <c r="F55" s="183">
        <f>SUM(F52:F54)</f>
        <v>1057</v>
      </c>
      <c r="G55" s="183">
        <f t="shared" ref="G55:Q55" si="22">SUM(G52:G54)</f>
        <v>1324</v>
      </c>
      <c r="H55" s="183">
        <f t="shared" si="22"/>
        <v>1751</v>
      </c>
      <c r="I55" s="183">
        <f t="shared" si="22"/>
        <v>1932</v>
      </c>
      <c r="J55" s="183">
        <f t="shared" si="22"/>
        <v>2199</v>
      </c>
      <c r="K55" s="183">
        <f t="shared" si="22"/>
        <v>2626</v>
      </c>
      <c r="L55" s="183">
        <f t="shared" si="22"/>
        <v>2808</v>
      </c>
      <c r="M55" s="183">
        <f t="shared" si="22"/>
        <v>3075</v>
      </c>
      <c r="N55" s="183">
        <f t="shared" si="22"/>
        <v>3502</v>
      </c>
      <c r="O55" s="183">
        <f t="shared" si="22"/>
        <v>3684</v>
      </c>
      <c r="P55" s="183">
        <f t="shared" si="22"/>
        <v>3951</v>
      </c>
      <c r="Q55" s="183">
        <f t="shared" si="22"/>
        <v>4379</v>
      </c>
      <c r="R55" s="104">
        <f t="shared" ref="R55:R75" si="23">SUM(F55:Q55)</f>
        <v>32288</v>
      </c>
      <c r="V55" s="33"/>
      <c r="W55" s="33"/>
      <c r="X55" s="33"/>
      <c r="Y55" s="33"/>
      <c r="Z55" s="33"/>
      <c r="AA55" s="33"/>
      <c r="AB55" s="33"/>
      <c r="AC55" s="33"/>
      <c r="AD55" s="33"/>
      <c r="AE55" s="33"/>
      <c r="AF55" s="33"/>
      <c r="AG55" s="33"/>
      <c r="AH55" s="33"/>
      <c r="AI55" s="33"/>
      <c r="AJ55" s="33"/>
      <c r="AK55" s="33"/>
      <c r="AL55" s="33"/>
      <c r="AM55" s="33"/>
      <c r="AN55" s="33"/>
      <c r="AO55" s="33"/>
      <c r="AP55" s="33"/>
      <c r="AQ55" s="33"/>
      <c r="AR55" s="33"/>
      <c r="AS55" s="33"/>
      <c r="AT55" s="109"/>
    </row>
    <row r="56" spans="1:61" ht="30" customHeight="1" outlineLevel="1" thickTop="1" x14ac:dyDescent="0.55000000000000004">
      <c r="A56" s="364" t="s">
        <v>146</v>
      </c>
      <c r="B56" s="318" t="s">
        <v>180</v>
      </c>
      <c r="C56" s="367" t="s">
        <v>143</v>
      </c>
      <c r="D56" s="368"/>
      <c r="E56" s="368"/>
      <c r="F56" s="178">
        <f>F36/$B$8</f>
        <v>21.818181818181817</v>
      </c>
      <c r="G56" s="178">
        <f t="shared" ref="G56:Q56" si="24">G36/$B$8</f>
        <v>21.818181818181817</v>
      </c>
      <c r="H56" s="178">
        <f t="shared" si="24"/>
        <v>43.636363636363633</v>
      </c>
      <c r="I56" s="178">
        <f t="shared" si="24"/>
        <v>43.636363636363633</v>
      </c>
      <c r="J56" s="178">
        <f t="shared" si="24"/>
        <v>43.636363636363633</v>
      </c>
      <c r="K56" s="178">
        <f t="shared" si="24"/>
        <v>65.454545454545453</v>
      </c>
      <c r="L56" s="178">
        <f t="shared" si="24"/>
        <v>65.454545454545453</v>
      </c>
      <c r="M56" s="178">
        <f t="shared" si="24"/>
        <v>65.454545454545453</v>
      </c>
      <c r="N56" s="178">
        <f t="shared" si="24"/>
        <v>87.272727272727266</v>
      </c>
      <c r="O56" s="178">
        <f t="shared" si="24"/>
        <v>87.272727272727266</v>
      </c>
      <c r="P56" s="178">
        <f t="shared" si="24"/>
        <v>87.272727272727266</v>
      </c>
      <c r="Q56" s="178">
        <f t="shared" si="24"/>
        <v>109.09090909090909</v>
      </c>
      <c r="R56" s="29">
        <f t="shared" si="23"/>
        <v>741.81818181818176</v>
      </c>
      <c r="V56" s="33"/>
      <c r="W56" s="33"/>
      <c r="X56" s="33"/>
      <c r="Y56" s="33"/>
      <c r="Z56" s="33"/>
      <c r="AA56" s="33"/>
      <c r="AB56" s="33"/>
      <c r="AC56" s="33"/>
      <c r="AD56" s="33"/>
      <c r="AE56" s="33"/>
      <c r="AF56" s="33"/>
      <c r="AG56" s="33"/>
      <c r="AH56" s="33"/>
      <c r="AI56" s="33"/>
      <c r="AJ56" s="33"/>
      <c r="AK56" s="33"/>
      <c r="AL56" s="33"/>
      <c r="AM56" s="33"/>
      <c r="AN56" s="33"/>
      <c r="AO56" s="33"/>
      <c r="AP56" s="33"/>
      <c r="AQ56" s="33"/>
      <c r="AR56" s="33"/>
      <c r="AT56" s="109"/>
    </row>
    <row r="57" spans="1:61" ht="30" customHeight="1" x14ac:dyDescent="0.55000000000000004">
      <c r="A57" s="365"/>
      <c r="B57" s="318"/>
      <c r="C57" s="335" t="s">
        <v>144</v>
      </c>
      <c r="D57" s="327"/>
      <c r="E57" s="327"/>
      <c r="F57" s="178">
        <f t="shared" ref="F57:Q57" si="25">F37/$B$8</f>
        <v>13.636363636363637</v>
      </c>
      <c r="G57" s="178">
        <f t="shared" si="25"/>
        <v>27.272727272727273</v>
      </c>
      <c r="H57" s="178">
        <f t="shared" si="25"/>
        <v>27.272727272727273</v>
      </c>
      <c r="I57" s="178">
        <f t="shared" si="25"/>
        <v>27.272727272727273</v>
      </c>
      <c r="J57" s="178">
        <f t="shared" si="25"/>
        <v>40.909090909090907</v>
      </c>
      <c r="K57" s="178">
        <f t="shared" si="25"/>
        <v>40.909090909090907</v>
      </c>
      <c r="L57" s="178">
        <f t="shared" si="25"/>
        <v>40.909090909090907</v>
      </c>
      <c r="M57" s="178">
        <f t="shared" si="25"/>
        <v>54.545454545454547</v>
      </c>
      <c r="N57" s="178">
        <f t="shared" si="25"/>
        <v>54.545454545454547</v>
      </c>
      <c r="O57" s="178">
        <f t="shared" si="25"/>
        <v>54.545454545454547</v>
      </c>
      <c r="P57" s="178">
        <f t="shared" si="25"/>
        <v>68.181818181818187</v>
      </c>
      <c r="Q57" s="178">
        <f t="shared" si="25"/>
        <v>68.181818181818187</v>
      </c>
      <c r="R57" s="41">
        <f t="shared" si="23"/>
        <v>518.18181818181824</v>
      </c>
      <c r="AT57" s="109"/>
    </row>
    <row r="58" spans="1:61" ht="30" customHeight="1" x14ac:dyDescent="0.55000000000000004">
      <c r="A58" s="365"/>
      <c r="B58" s="318"/>
      <c r="C58" s="336" t="s">
        <v>145</v>
      </c>
      <c r="D58" s="330"/>
      <c r="E58" s="330"/>
      <c r="F58" s="178">
        <f t="shared" ref="F58:Q58" si="26">F38/$B$8</f>
        <v>19.454545454545453</v>
      </c>
      <c r="G58" s="178">
        <f t="shared" si="26"/>
        <v>19.454545454545453</v>
      </c>
      <c r="H58" s="178">
        <f t="shared" si="26"/>
        <v>19.454545454545453</v>
      </c>
      <c r="I58" s="178">
        <f t="shared" si="26"/>
        <v>29.09090909090909</v>
      </c>
      <c r="J58" s="178">
        <f t="shared" si="26"/>
        <v>29.09090909090909</v>
      </c>
      <c r="K58" s="178">
        <f t="shared" si="26"/>
        <v>29.09090909090909</v>
      </c>
      <c r="L58" s="178">
        <f t="shared" si="26"/>
        <v>38.909090909090907</v>
      </c>
      <c r="M58" s="178">
        <f t="shared" si="26"/>
        <v>38.909090909090907</v>
      </c>
      <c r="N58" s="178">
        <f t="shared" si="26"/>
        <v>38.909090909090907</v>
      </c>
      <c r="O58" s="178">
        <f t="shared" si="26"/>
        <v>48.727272727272727</v>
      </c>
      <c r="P58" s="178">
        <f t="shared" si="26"/>
        <v>48.727272727272727</v>
      </c>
      <c r="Q58" s="178">
        <f t="shared" si="26"/>
        <v>48.727272727272727</v>
      </c>
      <c r="R58" s="104">
        <f t="shared" si="23"/>
        <v>408.54545454545462</v>
      </c>
      <c r="AT58" s="109"/>
    </row>
    <row r="59" spans="1:61" ht="30" customHeight="1" x14ac:dyDescent="0.55000000000000004">
      <c r="A59" s="365"/>
      <c r="B59" s="319"/>
      <c r="C59" s="350" t="s">
        <v>125</v>
      </c>
      <c r="D59" s="351"/>
      <c r="E59" s="351"/>
      <c r="F59" s="179">
        <f>SUM(F56:F58)</f>
        <v>54.909090909090907</v>
      </c>
      <c r="G59" s="179">
        <f t="shared" ref="G59:Q59" si="27">SUM(G56:G58)</f>
        <v>68.545454545454547</v>
      </c>
      <c r="H59" s="179">
        <f t="shared" si="27"/>
        <v>90.36363636363636</v>
      </c>
      <c r="I59" s="179">
        <f t="shared" si="27"/>
        <v>100</v>
      </c>
      <c r="J59" s="179">
        <f t="shared" si="27"/>
        <v>113.63636363636363</v>
      </c>
      <c r="K59" s="179">
        <f t="shared" si="27"/>
        <v>135.45454545454544</v>
      </c>
      <c r="L59" s="179">
        <f t="shared" si="27"/>
        <v>145.27272727272725</v>
      </c>
      <c r="M59" s="179">
        <f t="shared" si="27"/>
        <v>158.90909090909091</v>
      </c>
      <c r="N59" s="179">
        <f t="shared" si="27"/>
        <v>180.72727272727272</v>
      </c>
      <c r="O59" s="179">
        <f t="shared" si="27"/>
        <v>190.54545454545453</v>
      </c>
      <c r="P59" s="179">
        <f t="shared" si="27"/>
        <v>204.18181818181816</v>
      </c>
      <c r="Q59" s="179">
        <f t="shared" si="27"/>
        <v>226</v>
      </c>
      <c r="R59" s="104">
        <f t="shared" si="23"/>
        <v>1668.5454545454545</v>
      </c>
      <c r="AT59" s="109"/>
    </row>
    <row r="60" spans="1:61" ht="30" customHeight="1" x14ac:dyDescent="0.55000000000000004">
      <c r="A60" s="365"/>
      <c r="B60" s="317" t="s">
        <v>184</v>
      </c>
      <c r="C60" s="362" t="s">
        <v>143</v>
      </c>
      <c r="D60" s="324"/>
      <c r="E60" s="324"/>
      <c r="F60" s="178">
        <f>F40/$B$8</f>
        <v>17.454545454545453</v>
      </c>
      <c r="G60" s="178">
        <f t="shared" ref="G60:Q60" si="28">G40/$B$8</f>
        <v>17.454545454545453</v>
      </c>
      <c r="H60" s="178">
        <f t="shared" si="28"/>
        <v>34.909090909090907</v>
      </c>
      <c r="I60" s="178">
        <f t="shared" si="28"/>
        <v>34.909090909090907</v>
      </c>
      <c r="J60" s="178">
        <f t="shared" si="28"/>
        <v>34.909090909090907</v>
      </c>
      <c r="K60" s="178">
        <f t="shared" si="28"/>
        <v>52.363636363636367</v>
      </c>
      <c r="L60" s="178">
        <f t="shared" si="28"/>
        <v>52.363636363636367</v>
      </c>
      <c r="M60" s="178">
        <f t="shared" si="28"/>
        <v>52.363636363636367</v>
      </c>
      <c r="N60" s="178">
        <f t="shared" si="28"/>
        <v>69.818181818181813</v>
      </c>
      <c r="O60" s="178">
        <f t="shared" si="28"/>
        <v>69.818181818181813</v>
      </c>
      <c r="P60" s="178">
        <f t="shared" si="28"/>
        <v>69.818181818181813</v>
      </c>
      <c r="Q60" s="178">
        <f t="shared" si="28"/>
        <v>87.272727272727266</v>
      </c>
      <c r="R60" s="104">
        <f t="shared" si="23"/>
        <v>593.4545454545455</v>
      </c>
      <c r="AT60" s="109"/>
    </row>
    <row r="61" spans="1:61" ht="30" customHeight="1" outlineLevel="1" x14ac:dyDescent="0.55000000000000004">
      <c r="A61" s="365"/>
      <c r="B61" s="318"/>
      <c r="C61" s="335" t="s">
        <v>144</v>
      </c>
      <c r="D61" s="327"/>
      <c r="E61" s="327"/>
      <c r="F61" s="178">
        <f t="shared" ref="F61:Q61" si="29">F41/$B$8</f>
        <v>10.909090909090908</v>
      </c>
      <c r="G61" s="178">
        <f t="shared" si="29"/>
        <v>21.818181818181817</v>
      </c>
      <c r="H61" s="178">
        <f t="shared" si="29"/>
        <v>21.818181818181817</v>
      </c>
      <c r="I61" s="178">
        <f t="shared" si="29"/>
        <v>21.818181818181817</v>
      </c>
      <c r="J61" s="178">
        <f t="shared" si="29"/>
        <v>32.727272727272727</v>
      </c>
      <c r="K61" s="178">
        <f t="shared" si="29"/>
        <v>32.727272727272727</v>
      </c>
      <c r="L61" s="178">
        <f t="shared" si="29"/>
        <v>32.727272727272727</v>
      </c>
      <c r="M61" s="178">
        <f t="shared" si="29"/>
        <v>43.636363636363633</v>
      </c>
      <c r="N61" s="178">
        <f t="shared" si="29"/>
        <v>43.636363636363633</v>
      </c>
      <c r="O61" s="178">
        <f t="shared" si="29"/>
        <v>43.636363636363633</v>
      </c>
      <c r="P61" s="178">
        <f t="shared" si="29"/>
        <v>54.545454545454547</v>
      </c>
      <c r="Q61" s="178">
        <f t="shared" si="29"/>
        <v>54.545454545454547</v>
      </c>
      <c r="R61" s="104">
        <f t="shared" si="23"/>
        <v>414.54545454545456</v>
      </c>
      <c r="AS61" s="132"/>
      <c r="AT61" s="109"/>
    </row>
    <row r="62" spans="1:61" ht="30" customHeight="1" outlineLevel="1" x14ac:dyDescent="0.55000000000000004">
      <c r="A62" s="365"/>
      <c r="B62" s="318"/>
      <c r="C62" s="336" t="s">
        <v>145</v>
      </c>
      <c r="D62" s="330"/>
      <c r="E62" s="330"/>
      <c r="F62" s="178">
        <f t="shared" ref="F62:Q62" si="30">F42/$B$8</f>
        <v>14.545454545454545</v>
      </c>
      <c r="G62" s="178">
        <f t="shared" si="30"/>
        <v>14.545454545454545</v>
      </c>
      <c r="H62" s="178">
        <f t="shared" si="30"/>
        <v>14.545454545454545</v>
      </c>
      <c r="I62" s="178">
        <f t="shared" si="30"/>
        <v>21.818181818181817</v>
      </c>
      <c r="J62" s="178">
        <f t="shared" si="30"/>
        <v>21.818181818181817</v>
      </c>
      <c r="K62" s="178">
        <f t="shared" si="30"/>
        <v>21.818181818181817</v>
      </c>
      <c r="L62" s="178">
        <f t="shared" si="30"/>
        <v>29.09090909090909</v>
      </c>
      <c r="M62" s="178">
        <f t="shared" si="30"/>
        <v>29.09090909090909</v>
      </c>
      <c r="N62" s="178">
        <f t="shared" si="30"/>
        <v>29.09090909090909</v>
      </c>
      <c r="O62" s="178">
        <f t="shared" si="30"/>
        <v>36.363636363636367</v>
      </c>
      <c r="P62" s="178">
        <f t="shared" si="30"/>
        <v>36.363636363636367</v>
      </c>
      <c r="Q62" s="178">
        <f t="shared" si="30"/>
        <v>36.363636363636367</v>
      </c>
      <c r="R62" s="104">
        <f t="shared" si="23"/>
        <v>305.45454545454544</v>
      </c>
      <c r="V62" s="132"/>
      <c r="W62" s="132"/>
      <c r="X62" s="132"/>
      <c r="Y62" s="132"/>
      <c r="Z62" s="132"/>
      <c r="AA62" s="132"/>
      <c r="AB62" s="132"/>
      <c r="AC62" s="132"/>
      <c r="AD62" s="132"/>
      <c r="AE62" s="132"/>
      <c r="AF62" s="132"/>
      <c r="AG62" s="132"/>
      <c r="AH62" s="132"/>
      <c r="AI62" s="132"/>
      <c r="AJ62" s="132"/>
      <c r="AK62" s="132"/>
      <c r="AL62" s="132"/>
      <c r="AM62" s="132"/>
      <c r="AN62" s="132"/>
      <c r="AO62" s="132"/>
      <c r="AP62" s="132"/>
      <c r="AQ62" s="132"/>
      <c r="AR62" s="132"/>
      <c r="AT62" s="109"/>
    </row>
    <row r="63" spans="1:61" ht="30" customHeight="1" outlineLevel="1" x14ac:dyDescent="0.55000000000000004">
      <c r="A63" s="365"/>
      <c r="B63" s="319"/>
      <c r="C63" s="350" t="s">
        <v>125</v>
      </c>
      <c r="D63" s="351"/>
      <c r="E63" s="351"/>
      <c r="F63" s="179">
        <f>SUM(F60:F62)</f>
        <v>42.909090909090907</v>
      </c>
      <c r="G63" s="179">
        <f t="shared" ref="G63:Q63" si="31">SUM(G60:G62)</f>
        <v>53.818181818181813</v>
      </c>
      <c r="H63" s="179">
        <f t="shared" si="31"/>
        <v>71.272727272727266</v>
      </c>
      <c r="I63" s="179">
        <f t="shared" si="31"/>
        <v>78.545454545454533</v>
      </c>
      <c r="J63" s="179">
        <f t="shared" si="31"/>
        <v>89.454545454545439</v>
      </c>
      <c r="K63" s="179">
        <f t="shared" si="31"/>
        <v>106.90909090909091</v>
      </c>
      <c r="L63" s="179">
        <f t="shared" si="31"/>
        <v>114.18181818181819</v>
      </c>
      <c r="M63" s="179">
        <f t="shared" si="31"/>
        <v>125.09090909090909</v>
      </c>
      <c r="N63" s="179">
        <f t="shared" si="31"/>
        <v>142.54545454545453</v>
      </c>
      <c r="O63" s="179">
        <f t="shared" si="31"/>
        <v>149.81818181818181</v>
      </c>
      <c r="P63" s="179">
        <f t="shared" si="31"/>
        <v>160.72727272727272</v>
      </c>
      <c r="Q63" s="179">
        <f t="shared" si="31"/>
        <v>178.18181818181819</v>
      </c>
      <c r="R63" s="104">
        <f t="shared" si="23"/>
        <v>1313.4545454545455</v>
      </c>
      <c r="AT63" s="109"/>
    </row>
    <row r="64" spans="1:61" ht="30" customHeight="1" outlineLevel="1" x14ac:dyDescent="0.55000000000000004">
      <c r="A64" s="365"/>
      <c r="B64" s="317" t="s">
        <v>198</v>
      </c>
      <c r="C64" s="362" t="s">
        <v>143</v>
      </c>
      <c r="D64" s="324"/>
      <c r="E64" s="324"/>
      <c r="F64" s="178">
        <f>F44/$B$8</f>
        <v>23.272727272727273</v>
      </c>
      <c r="G64" s="178">
        <f t="shared" ref="G64:Q64" si="32">G44/$B$8</f>
        <v>23.272727272727273</v>
      </c>
      <c r="H64" s="178">
        <f t="shared" si="32"/>
        <v>46.545454545454547</v>
      </c>
      <c r="I64" s="178">
        <f t="shared" si="32"/>
        <v>46.545454545454547</v>
      </c>
      <c r="J64" s="178">
        <f t="shared" si="32"/>
        <v>46.545454545454547</v>
      </c>
      <c r="K64" s="178">
        <f t="shared" si="32"/>
        <v>69.818181818181813</v>
      </c>
      <c r="L64" s="178">
        <f t="shared" si="32"/>
        <v>69.818181818181813</v>
      </c>
      <c r="M64" s="178">
        <f t="shared" si="32"/>
        <v>69.818181818181813</v>
      </c>
      <c r="N64" s="178">
        <f t="shared" si="32"/>
        <v>93.090909090909093</v>
      </c>
      <c r="O64" s="178">
        <f t="shared" si="32"/>
        <v>93.090909090909093</v>
      </c>
      <c r="P64" s="178">
        <f t="shared" si="32"/>
        <v>93.090909090909093</v>
      </c>
      <c r="Q64" s="178">
        <f t="shared" si="32"/>
        <v>116.36363636363636</v>
      </c>
      <c r="R64" s="104">
        <f t="shared" si="23"/>
        <v>791.27272727272737</v>
      </c>
      <c r="AS64" s="132"/>
      <c r="AT64" s="109"/>
    </row>
    <row r="65" spans="1:46" ht="30" customHeight="1" outlineLevel="1" x14ac:dyDescent="0.55000000000000004">
      <c r="A65" s="365"/>
      <c r="B65" s="318"/>
      <c r="C65" s="335" t="s">
        <v>144</v>
      </c>
      <c r="D65" s="327"/>
      <c r="E65" s="327"/>
      <c r="F65" s="178">
        <f t="shared" ref="F65:Q65" si="33">F45/$B$8</f>
        <v>14.545454545454545</v>
      </c>
      <c r="G65" s="178">
        <f t="shared" si="33"/>
        <v>29.09090909090909</v>
      </c>
      <c r="H65" s="178">
        <f t="shared" si="33"/>
        <v>29.09090909090909</v>
      </c>
      <c r="I65" s="178">
        <f t="shared" si="33"/>
        <v>29.09090909090909</v>
      </c>
      <c r="J65" s="178">
        <f t="shared" si="33"/>
        <v>43.636363636363633</v>
      </c>
      <c r="K65" s="178">
        <f t="shared" si="33"/>
        <v>43.636363636363633</v>
      </c>
      <c r="L65" s="178">
        <f t="shared" si="33"/>
        <v>43.636363636363633</v>
      </c>
      <c r="M65" s="178">
        <f t="shared" si="33"/>
        <v>58.18181818181818</v>
      </c>
      <c r="N65" s="178">
        <f t="shared" si="33"/>
        <v>58.18181818181818</v>
      </c>
      <c r="O65" s="178">
        <f t="shared" si="33"/>
        <v>58.18181818181818</v>
      </c>
      <c r="P65" s="178">
        <f t="shared" si="33"/>
        <v>72.727272727272734</v>
      </c>
      <c r="Q65" s="178">
        <f t="shared" si="33"/>
        <v>72.727272727272734</v>
      </c>
      <c r="R65" s="104">
        <f t="shared" si="23"/>
        <v>552.72727272727275</v>
      </c>
      <c r="V65" s="132"/>
      <c r="W65" s="132"/>
      <c r="X65" s="132"/>
      <c r="Y65" s="132"/>
      <c r="Z65" s="132"/>
      <c r="AA65" s="132"/>
      <c r="AB65" s="132"/>
      <c r="AC65" s="132"/>
      <c r="AD65" s="132"/>
      <c r="AE65" s="132"/>
      <c r="AF65" s="132"/>
      <c r="AG65" s="132"/>
      <c r="AH65" s="132"/>
      <c r="AI65" s="132"/>
      <c r="AJ65" s="132"/>
      <c r="AK65" s="132"/>
      <c r="AL65" s="132"/>
      <c r="AM65" s="132"/>
      <c r="AN65" s="132"/>
      <c r="AO65" s="132"/>
      <c r="AP65" s="132"/>
      <c r="AQ65" s="132"/>
      <c r="AR65" s="132"/>
      <c r="AS65" s="132"/>
      <c r="AT65" s="109"/>
    </row>
    <row r="66" spans="1:46" ht="30" customHeight="1" outlineLevel="1" x14ac:dyDescent="0.55000000000000004">
      <c r="A66" s="365"/>
      <c r="B66" s="318"/>
      <c r="C66" s="336" t="s">
        <v>145</v>
      </c>
      <c r="D66" s="330"/>
      <c r="E66" s="330"/>
      <c r="F66" s="178">
        <f t="shared" ref="F66:Q66" si="34">F46/$B$8</f>
        <v>20.363636363636363</v>
      </c>
      <c r="G66" s="178">
        <f t="shared" si="34"/>
        <v>20.363636363636363</v>
      </c>
      <c r="H66" s="178">
        <f t="shared" si="34"/>
        <v>20.363636363636363</v>
      </c>
      <c r="I66" s="178">
        <f t="shared" si="34"/>
        <v>30.545454545454547</v>
      </c>
      <c r="J66" s="178">
        <f t="shared" si="34"/>
        <v>30.545454545454547</v>
      </c>
      <c r="K66" s="178">
        <f t="shared" si="34"/>
        <v>30.545454545454547</v>
      </c>
      <c r="L66" s="178">
        <f t="shared" si="34"/>
        <v>40.727272727272727</v>
      </c>
      <c r="M66" s="178">
        <f t="shared" si="34"/>
        <v>40.727272727272727</v>
      </c>
      <c r="N66" s="178">
        <f t="shared" si="34"/>
        <v>40.727272727272727</v>
      </c>
      <c r="O66" s="178">
        <f t="shared" si="34"/>
        <v>50.909090909090907</v>
      </c>
      <c r="P66" s="178">
        <f t="shared" si="34"/>
        <v>50.909090909090907</v>
      </c>
      <c r="Q66" s="178">
        <f t="shared" si="34"/>
        <v>50.909090909090907</v>
      </c>
      <c r="R66" s="104">
        <f t="shared" si="23"/>
        <v>427.63636363636363</v>
      </c>
      <c r="V66" s="132"/>
      <c r="W66" s="132"/>
      <c r="X66" s="132"/>
      <c r="Y66" s="132"/>
      <c r="Z66" s="132"/>
      <c r="AA66" s="132"/>
      <c r="AB66" s="132"/>
      <c r="AC66" s="132"/>
      <c r="AD66" s="132"/>
      <c r="AE66" s="132"/>
      <c r="AF66" s="132"/>
      <c r="AG66" s="132"/>
      <c r="AH66" s="132"/>
      <c r="AI66" s="132"/>
      <c r="AJ66" s="132"/>
      <c r="AK66" s="132"/>
      <c r="AL66" s="132"/>
      <c r="AM66" s="132"/>
      <c r="AN66" s="132"/>
      <c r="AO66" s="132"/>
      <c r="AP66" s="132"/>
      <c r="AQ66" s="132"/>
      <c r="AR66" s="132"/>
      <c r="AS66" s="132"/>
      <c r="AT66" s="109"/>
    </row>
    <row r="67" spans="1:46" ht="30" customHeight="1" outlineLevel="1" x14ac:dyDescent="0.55000000000000004">
      <c r="A67" s="365"/>
      <c r="B67" s="319"/>
      <c r="C67" s="350" t="s">
        <v>125</v>
      </c>
      <c r="D67" s="351"/>
      <c r="E67" s="351"/>
      <c r="F67" s="179">
        <f>SUM(F64:F66)</f>
        <v>58.181818181818187</v>
      </c>
      <c r="G67" s="179">
        <f t="shared" ref="G67:Q67" si="35">SUM(G64:G66)</f>
        <v>72.72727272727272</v>
      </c>
      <c r="H67" s="179">
        <f t="shared" si="35"/>
        <v>96</v>
      </c>
      <c r="I67" s="179">
        <f t="shared" si="35"/>
        <v>106.18181818181819</v>
      </c>
      <c r="J67" s="179">
        <f t="shared" si="35"/>
        <v>120.72727272727273</v>
      </c>
      <c r="K67" s="179">
        <f t="shared" si="35"/>
        <v>144</v>
      </c>
      <c r="L67" s="179">
        <f t="shared" si="35"/>
        <v>154.18181818181816</v>
      </c>
      <c r="M67" s="179">
        <f t="shared" si="35"/>
        <v>168.72727272727272</v>
      </c>
      <c r="N67" s="179">
        <f t="shared" si="35"/>
        <v>192</v>
      </c>
      <c r="O67" s="179">
        <f t="shared" si="35"/>
        <v>202.18181818181819</v>
      </c>
      <c r="P67" s="179">
        <f t="shared" si="35"/>
        <v>216.72727272727272</v>
      </c>
      <c r="Q67" s="179">
        <f t="shared" si="35"/>
        <v>240</v>
      </c>
      <c r="R67" s="104">
        <f t="shared" si="23"/>
        <v>1771.6363636363637</v>
      </c>
      <c r="V67" s="132"/>
      <c r="W67" s="132"/>
      <c r="X67" s="132"/>
      <c r="Y67" s="132"/>
      <c r="Z67" s="132"/>
      <c r="AA67" s="132"/>
      <c r="AB67" s="132"/>
      <c r="AC67" s="132"/>
      <c r="AD67" s="132"/>
      <c r="AE67" s="132"/>
      <c r="AF67" s="132"/>
      <c r="AG67" s="132"/>
      <c r="AH67" s="132"/>
      <c r="AI67" s="132"/>
      <c r="AJ67" s="132"/>
      <c r="AK67" s="132"/>
      <c r="AL67" s="132"/>
      <c r="AM67" s="132"/>
      <c r="AN67" s="132"/>
      <c r="AO67" s="132"/>
      <c r="AP67" s="132"/>
      <c r="AQ67" s="132"/>
      <c r="AR67" s="132"/>
      <c r="AS67" s="132"/>
      <c r="AT67" s="109"/>
    </row>
    <row r="68" spans="1:46" ht="30" customHeight="1" outlineLevel="1" x14ac:dyDescent="0.55000000000000004">
      <c r="A68" s="365"/>
      <c r="B68" s="317" t="s">
        <v>200</v>
      </c>
      <c r="C68" s="362" t="s">
        <v>143</v>
      </c>
      <c r="D68" s="324"/>
      <c r="E68" s="324"/>
      <c r="F68" s="178">
        <f>F48/$B$8</f>
        <v>15.090909090909092</v>
      </c>
      <c r="G68" s="178">
        <f t="shared" ref="G68:Q68" si="36">G48/$B$8</f>
        <v>15.090909090909092</v>
      </c>
      <c r="H68" s="178">
        <f t="shared" si="36"/>
        <v>30.181818181818183</v>
      </c>
      <c r="I68" s="178">
        <f t="shared" si="36"/>
        <v>30.181818181818183</v>
      </c>
      <c r="J68" s="178">
        <f t="shared" si="36"/>
        <v>30.181818181818183</v>
      </c>
      <c r="K68" s="178">
        <f t="shared" si="36"/>
        <v>45.272727272727273</v>
      </c>
      <c r="L68" s="178">
        <f t="shared" si="36"/>
        <v>45.272727272727273</v>
      </c>
      <c r="M68" s="178">
        <f t="shared" si="36"/>
        <v>45.272727272727273</v>
      </c>
      <c r="N68" s="178">
        <f t="shared" si="36"/>
        <v>60.363636363636367</v>
      </c>
      <c r="O68" s="178">
        <f t="shared" si="36"/>
        <v>60.363636363636367</v>
      </c>
      <c r="P68" s="178">
        <f t="shared" si="36"/>
        <v>60.363636363636367</v>
      </c>
      <c r="Q68" s="178">
        <f t="shared" si="36"/>
        <v>75.63636363636364</v>
      </c>
      <c r="R68" s="104">
        <f t="shared" si="23"/>
        <v>513.27272727272737</v>
      </c>
      <c r="V68" s="132"/>
      <c r="W68" s="132"/>
      <c r="X68" s="132"/>
      <c r="Y68" s="132"/>
      <c r="Z68" s="132"/>
      <c r="AA68" s="132"/>
      <c r="AB68" s="132"/>
      <c r="AC68" s="132"/>
      <c r="AD68" s="132"/>
      <c r="AE68" s="132"/>
      <c r="AF68" s="132"/>
      <c r="AG68" s="132"/>
      <c r="AH68" s="132"/>
      <c r="AI68" s="132"/>
      <c r="AJ68" s="132"/>
      <c r="AK68" s="132"/>
      <c r="AL68" s="132"/>
      <c r="AM68" s="132"/>
      <c r="AN68" s="132"/>
      <c r="AO68" s="132"/>
      <c r="AP68" s="132"/>
      <c r="AQ68" s="132"/>
      <c r="AR68" s="132"/>
      <c r="AS68" s="132"/>
      <c r="AT68" s="109"/>
    </row>
    <row r="69" spans="1:46" ht="30" customHeight="1" outlineLevel="1" x14ac:dyDescent="0.55000000000000004">
      <c r="A69" s="365"/>
      <c r="B69" s="318"/>
      <c r="C69" s="335" t="s">
        <v>144</v>
      </c>
      <c r="D69" s="327"/>
      <c r="E69" s="327"/>
      <c r="F69" s="178">
        <f t="shared" ref="F69:Q69" si="37">F49/$B$8</f>
        <v>9.454545454545455</v>
      </c>
      <c r="G69" s="178">
        <f t="shared" si="37"/>
        <v>18.90909090909091</v>
      </c>
      <c r="H69" s="178">
        <f t="shared" si="37"/>
        <v>18.90909090909091</v>
      </c>
      <c r="I69" s="178">
        <f t="shared" si="37"/>
        <v>18.90909090909091</v>
      </c>
      <c r="J69" s="178">
        <f t="shared" si="37"/>
        <v>28.363636363636363</v>
      </c>
      <c r="K69" s="178">
        <f t="shared" si="37"/>
        <v>28.363636363636363</v>
      </c>
      <c r="L69" s="178">
        <f t="shared" si="37"/>
        <v>28.363636363636363</v>
      </c>
      <c r="M69" s="178">
        <f t="shared" si="37"/>
        <v>37.81818181818182</v>
      </c>
      <c r="N69" s="178">
        <f t="shared" si="37"/>
        <v>37.81818181818182</v>
      </c>
      <c r="O69" s="178">
        <f t="shared" si="37"/>
        <v>37.81818181818182</v>
      </c>
      <c r="P69" s="178">
        <f t="shared" si="37"/>
        <v>47.272727272727273</v>
      </c>
      <c r="Q69" s="178">
        <f t="shared" si="37"/>
        <v>47.272727272727273</v>
      </c>
      <c r="R69" s="104">
        <f t="shared" si="23"/>
        <v>359.27272727272725</v>
      </c>
      <c r="V69" s="132"/>
      <c r="W69" s="132"/>
      <c r="X69" s="132"/>
      <c r="Y69" s="132"/>
      <c r="Z69" s="132"/>
      <c r="AA69" s="132"/>
      <c r="AB69" s="132"/>
      <c r="AC69" s="132"/>
      <c r="AD69" s="132"/>
      <c r="AE69" s="132"/>
      <c r="AF69" s="132"/>
      <c r="AG69" s="132"/>
      <c r="AH69" s="132"/>
      <c r="AI69" s="132"/>
      <c r="AJ69" s="132"/>
      <c r="AK69" s="132"/>
      <c r="AL69" s="132"/>
      <c r="AM69" s="132"/>
      <c r="AN69" s="132"/>
      <c r="AO69" s="132"/>
      <c r="AP69" s="132"/>
      <c r="AQ69" s="132"/>
      <c r="AR69" s="132"/>
      <c r="AS69" s="132"/>
      <c r="AT69" s="109"/>
    </row>
    <row r="70" spans="1:46" ht="30" customHeight="1" outlineLevel="1" x14ac:dyDescent="0.55000000000000004">
      <c r="A70" s="365"/>
      <c r="B70" s="318"/>
      <c r="C70" s="336" t="s">
        <v>145</v>
      </c>
      <c r="D70" s="330"/>
      <c r="E70" s="330"/>
      <c r="F70" s="178">
        <f t="shared" ref="F70:Q70" si="38">F50/$B$8</f>
        <v>11.636363636363637</v>
      </c>
      <c r="G70" s="178">
        <f t="shared" si="38"/>
        <v>11.636363636363637</v>
      </c>
      <c r="H70" s="178">
        <f t="shared" si="38"/>
        <v>11.636363636363637</v>
      </c>
      <c r="I70" s="178">
        <f t="shared" si="38"/>
        <v>17.454545454545453</v>
      </c>
      <c r="J70" s="178">
        <f t="shared" si="38"/>
        <v>17.454545454545453</v>
      </c>
      <c r="K70" s="178">
        <f t="shared" si="38"/>
        <v>17.454545454545453</v>
      </c>
      <c r="L70" s="178">
        <f t="shared" si="38"/>
        <v>23.272727272727273</v>
      </c>
      <c r="M70" s="178">
        <f t="shared" si="38"/>
        <v>23.272727272727273</v>
      </c>
      <c r="N70" s="178">
        <f t="shared" si="38"/>
        <v>23.272727272727273</v>
      </c>
      <c r="O70" s="178">
        <f t="shared" si="38"/>
        <v>29.09090909090909</v>
      </c>
      <c r="P70" s="178">
        <f t="shared" si="38"/>
        <v>29.09090909090909</v>
      </c>
      <c r="Q70" s="178">
        <f t="shared" si="38"/>
        <v>29.09090909090909</v>
      </c>
      <c r="R70" s="104">
        <f t="shared" si="23"/>
        <v>244.36363636363637</v>
      </c>
      <c r="V70" s="132"/>
      <c r="W70" s="132"/>
      <c r="X70" s="132"/>
      <c r="Y70" s="132"/>
      <c r="Z70" s="132"/>
      <c r="AA70" s="132"/>
      <c r="AB70" s="132"/>
      <c r="AC70" s="132"/>
      <c r="AD70" s="132"/>
      <c r="AE70" s="132"/>
      <c r="AF70" s="132"/>
      <c r="AG70" s="132"/>
      <c r="AH70" s="132"/>
      <c r="AI70" s="132"/>
      <c r="AJ70" s="132"/>
      <c r="AK70" s="132"/>
      <c r="AL70" s="132"/>
      <c r="AM70" s="132"/>
      <c r="AN70" s="132"/>
      <c r="AO70" s="132"/>
      <c r="AP70" s="132"/>
      <c r="AQ70" s="132"/>
      <c r="AR70" s="132"/>
      <c r="AS70" s="132"/>
      <c r="AT70" s="109"/>
    </row>
    <row r="71" spans="1:46" ht="30" customHeight="1" outlineLevel="1" x14ac:dyDescent="0.55000000000000004">
      <c r="A71" s="365"/>
      <c r="B71" s="319"/>
      <c r="C71" s="337" t="s">
        <v>125</v>
      </c>
      <c r="D71" s="338"/>
      <c r="E71" s="338"/>
      <c r="F71" s="179">
        <f>SUM(F68:F70)</f>
        <v>36.181818181818187</v>
      </c>
      <c r="G71" s="179">
        <f t="shared" ref="G71:Q71" si="39">SUM(G68:G70)</f>
        <v>45.63636363636364</v>
      </c>
      <c r="H71" s="179">
        <f t="shared" si="39"/>
        <v>60.727272727272734</v>
      </c>
      <c r="I71" s="179">
        <f t="shared" si="39"/>
        <v>66.545454545454547</v>
      </c>
      <c r="J71" s="179">
        <f t="shared" si="39"/>
        <v>76</v>
      </c>
      <c r="K71" s="179">
        <f t="shared" si="39"/>
        <v>91.090909090909093</v>
      </c>
      <c r="L71" s="179">
        <f t="shared" si="39"/>
        <v>96.909090909090907</v>
      </c>
      <c r="M71" s="179">
        <f t="shared" si="39"/>
        <v>106.36363636363637</v>
      </c>
      <c r="N71" s="179">
        <f t="shared" si="39"/>
        <v>121.45454545454547</v>
      </c>
      <c r="O71" s="179">
        <f t="shared" si="39"/>
        <v>127.27272727272728</v>
      </c>
      <c r="P71" s="179">
        <f t="shared" si="39"/>
        <v>136.72727272727272</v>
      </c>
      <c r="Q71" s="179">
        <f t="shared" si="39"/>
        <v>152</v>
      </c>
      <c r="R71" s="104">
        <f t="shared" si="23"/>
        <v>1116.909090909091</v>
      </c>
      <c r="V71" s="132"/>
      <c r="W71" s="132"/>
      <c r="X71" s="132"/>
      <c r="Y71" s="132"/>
      <c r="Z71" s="132"/>
      <c r="AA71" s="132"/>
      <c r="AB71" s="132"/>
      <c r="AC71" s="132"/>
      <c r="AD71" s="132"/>
      <c r="AE71" s="132"/>
      <c r="AF71" s="132"/>
      <c r="AG71" s="132"/>
      <c r="AH71" s="132"/>
      <c r="AI71" s="132"/>
      <c r="AJ71" s="132"/>
      <c r="AK71" s="132"/>
      <c r="AL71" s="132"/>
      <c r="AM71" s="132"/>
      <c r="AN71" s="132"/>
      <c r="AO71" s="132"/>
      <c r="AP71" s="132"/>
      <c r="AQ71" s="132"/>
      <c r="AR71" s="132"/>
      <c r="AS71" s="132"/>
      <c r="AT71" s="109"/>
    </row>
    <row r="72" spans="1:46" ht="30" customHeight="1" outlineLevel="1" x14ac:dyDescent="0.55000000000000004">
      <c r="A72" s="365"/>
      <c r="B72" s="320" t="s">
        <v>201</v>
      </c>
      <c r="C72" s="323" t="s">
        <v>143</v>
      </c>
      <c r="D72" s="324"/>
      <c r="E72" s="325"/>
      <c r="F72" s="174">
        <f>SUM(F56,F60,F64,F68)</f>
        <v>77.636363636363626</v>
      </c>
      <c r="G72" s="174">
        <f>SUM(G56,G60,G64,G68)</f>
        <v>77.636363636363626</v>
      </c>
      <c r="H72" s="174">
        <f t="shared" ref="H72:Q72" si="40">SUM(H56,H60,H64,H68)</f>
        <v>155.27272727272725</v>
      </c>
      <c r="I72" s="174">
        <f t="shared" si="40"/>
        <v>155.27272727272725</v>
      </c>
      <c r="J72" s="174">
        <f t="shared" si="40"/>
        <v>155.27272727272725</v>
      </c>
      <c r="K72" s="174">
        <f t="shared" si="40"/>
        <v>232.90909090909091</v>
      </c>
      <c r="L72" s="174">
        <f t="shared" si="40"/>
        <v>232.90909090909091</v>
      </c>
      <c r="M72" s="174">
        <f t="shared" si="40"/>
        <v>232.90909090909091</v>
      </c>
      <c r="N72" s="174">
        <f t="shared" si="40"/>
        <v>310.5454545454545</v>
      </c>
      <c r="O72" s="174">
        <f t="shared" si="40"/>
        <v>310.5454545454545</v>
      </c>
      <c r="P72" s="174">
        <f t="shared" si="40"/>
        <v>310.5454545454545</v>
      </c>
      <c r="Q72" s="174">
        <f t="shared" si="40"/>
        <v>388.36363636363637</v>
      </c>
      <c r="R72" s="41">
        <f t="shared" si="23"/>
        <v>2639.8181818181815</v>
      </c>
      <c r="V72" s="132"/>
      <c r="W72" s="132"/>
      <c r="X72" s="132"/>
      <c r="Y72" s="132"/>
      <c r="Z72" s="132"/>
      <c r="AA72" s="132"/>
      <c r="AB72" s="132"/>
      <c r="AC72" s="132"/>
      <c r="AD72" s="132"/>
      <c r="AE72" s="132"/>
      <c r="AF72" s="132"/>
      <c r="AG72" s="132"/>
      <c r="AH72" s="132"/>
      <c r="AI72" s="132"/>
      <c r="AJ72" s="132"/>
      <c r="AK72" s="132"/>
      <c r="AL72" s="132"/>
      <c r="AM72" s="132"/>
      <c r="AN72" s="132"/>
      <c r="AO72" s="132"/>
      <c r="AP72" s="132"/>
      <c r="AQ72" s="132"/>
      <c r="AR72" s="132"/>
      <c r="AS72" s="132"/>
      <c r="AT72" s="109"/>
    </row>
    <row r="73" spans="1:46" ht="30" customHeight="1" outlineLevel="1" x14ac:dyDescent="0.55000000000000004">
      <c r="A73" s="365"/>
      <c r="B73" s="321"/>
      <c r="C73" s="326" t="s">
        <v>144</v>
      </c>
      <c r="D73" s="327"/>
      <c r="E73" s="328"/>
      <c r="F73" s="174">
        <f t="shared" ref="F73:Q73" si="41">SUM(F57,F61,F65,F69)</f>
        <v>48.545454545454547</v>
      </c>
      <c r="G73" s="174">
        <f t="shared" si="41"/>
        <v>97.090909090909093</v>
      </c>
      <c r="H73" s="174">
        <f t="shared" si="41"/>
        <v>97.090909090909093</v>
      </c>
      <c r="I73" s="174">
        <f t="shared" si="41"/>
        <v>97.090909090909093</v>
      </c>
      <c r="J73" s="174">
        <f t="shared" si="41"/>
        <v>145.63636363636363</v>
      </c>
      <c r="K73" s="174">
        <f t="shared" si="41"/>
        <v>145.63636363636363</v>
      </c>
      <c r="L73" s="174">
        <f t="shared" si="41"/>
        <v>145.63636363636363</v>
      </c>
      <c r="M73" s="174">
        <f t="shared" si="41"/>
        <v>194.18181818181819</v>
      </c>
      <c r="N73" s="174">
        <f t="shared" si="41"/>
        <v>194.18181818181819</v>
      </c>
      <c r="O73" s="174">
        <f t="shared" si="41"/>
        <v>194.18181818181819</v>
      </c>
      <c r="P73" s="174">
        <f t="shared" si="41"/>
        <v>242.72727272727275</v>
      </c>
      <c r="Q73" s="174">
        <f t="shared" si="41"/>
        <v>242.72727272727275</v>
      </c>
      <c r="R73" s="41">
        <f t="shared" si="23"/>
        <v>1844.7272727272727</v>
      </c>
      <c r="V73" s="132"/>
      <c r="W73" s="132"/>
      <c r="X73" s="132"/>
      <c r="Y73" s="132"/>
      <c r="Z73" s="132"/>
      <c r="AA73" s="132"/>
      <c r="AB73" s="132"/>
      <c r="AC73" s="132"/>
      <c r="AD73" s="132"/>
      <c r="AE73" s="132"/>
      <c r="AF73" s="132"/>
      <c r="AG73" s="132"/>
      <c r="AH73" s="132"/>
      <c r="AI73" s="132"/>
      <c r="AJ73" s="132"/>
      <c r="AK73" s="132"/>
      <c r="AL73" s="132"/>
      <c r="AM73" s="132"/>
      <c r="AN73" s="132"/>
      <c r="AO73" s="132"/>
      <c r="AP73" s="132"/>
      <c r="AQ73" s="132"/>
      <c r="AR73" s="132"/>
      <c r="AS73" s="132"/>
      <c r="AT73" s="109"/>
    </row>
    <row r="74" spans="1:46" ht="30" customHeight="1" outlineLevel="1" x14ac:dyDescent="0.55000000000000004">
      <c r="A74" s="365"/>
      <c r="B74" s="321"/>
      <c r="C74" s="329" t="s">
        <v>145</v>
      </c>
      <c r="D74" s="330"/>
      <c r="E74" s="331"/>
      <c r="F74" s="177">
        <f>SUM(F58,F62,F66,F70)</f>
        <v>66</v>
      </c>
      <c r="G74" s="177">
        <f t="shared" ref="G74:Q74" si="42">SUM(G58,G62,G66,G70)</f>
        <v>66</v>
      </c>
      <c r="H74" s="177">
        <f t="shared" si="42"/>
        <v>66</v>
      </c>
      <c r="I74" s="177">
        <f t="shared" si="42"/>
        <v>98.909090909090907</v>
      </c>
      <c r="J74" s="177">
        <f t="shared" si="42"/>
        <v>98.909090909090907</v>
      </c>
      <c r="K74" s="177">
        <f t="shared" si="42"/>
        <v>98.909090909090907</v>
      </c>
      <c r="L74" s="177">
        <f t="shared" si="42"/>
        <v>132</v>
      </c>
      <c r="M74" s="177">
        <f t="shared" si="42"/>
        <v>132</v>
      </c>
      <c r="N74" s="177">
        <f t="shared" si="42"/>
        <v>132</v>
      </c>
      <c r="O74" s="177">
        <f t="shared" si="42"/>
        <v>165.09090909090909</v>
      </c>
      <c r="P74" s="177">
        <f t="shared" si="42"/>
        <v>165.09090909090909</v>
      </c>
      <c r="Q74" s="177">
        <f t="shared" si="42"/>
        <v>165.09090909090909</v>
      </c>
      <c r="R74" s="41">
        <f t="shared" si="23"/>
        <v>1385.9999999999998</v>
      </c>
      <c r="V74" s="132"/>
      <c r="W74" s="132"/>
      <c r="X74" s="132"/>
      <c r="Y74" s="132"/>
      <c r="Z74" s="132"/>
      <c r="AA74" s="132"/>
      <c r="AB74" s="132"/>
      <c r="AC74" s="132"/>
      <c r="AD74" s="132"/>
      <c r="AE74" s="132"/>
      <c r="AF74" s="132"/>
      <c r="AG74" s="132"/>
      <c r="AH74" s="132"/>
      <c r="AI74" s="132"/>
      <c r="AJ74" s="132"/>
      <c r="AK74" s="132"/>
      <c r="AL74" s="132"/>
      <c r="AM74" s="132"/>
      <c r="AN74" s="132"/>
      <c r="AO74" s="132"/>
      <c r="AP74" s="132"/>
      <c r="AQ74" s="132"/>
      <c r="AR74" s="132"/>
      <c r="AS74" s="132"/>
      <c r="AT74" s="109"/>
    </row>
    <row r="75" spans="1:46" ht="30" customHeight="1" outlineLevel="1" thickBot="1" x14ac:dyDescent="0.6">
      <c r="A75" s="369"/>
      <c r="B75" s="370"/>
      <c r="C75" s="371" t="s">
        <v>125</v>
      </c>
      <c r="D75" s="372"/>
      <c r="E75" s="373"/>
      <c r="F75" s="184">
        <f>SUM(F72:F74)</f>
        <v>192.18181818181819</v>
      </c>
      <c r="G75" s="184">
        <f t="shared" ref="G75:Q75" si="43">SUM(G72:G74)</f>
        <v>240.72727272727272</v>
      </c>
      <c r="H75" s="184">
        <f t="shared" si="43"/>
        <v>318.36363636363637</v>
      </c>
      <c r="I75" s="184">
        <f t="shared" si="43"/>
        <v>351.27272727272725</v>
      </c>
      <c r="J75" s="184">
        <f t="shared" si="43"/>
        <v>399.81818181818176</v>
      </c>
      <c r="K75" s="184">
        <f t="shared" si="43"/>
        <v>477.45454545454538</v>
      </c>
      <c r="L75" s="184">
        <f t="shared" si="43"/>
        <v>510.5454545454545</v>
      </c>
      <c r="M75" s="184">
        <f t="shared" si="43"/>
        <v>559.09090909090912</v>
      </c>
      <c r="N75" s="184">
        <f t="shared" si="43"/>
        <v>636.72727272727275</v>
      </c>
      <c r="O75" s="184">
        <f t="shared" si="43"/>
        <v>669.81818181818176</v>
      </c>
      <c r="P75" s="184">
        <f t="shared" si="43"/>
        <v>718.36363636363637</v>
      </c>
      <c r="Q75" s="184">
        <f t="shared" si="43"/>
        <v>796.18181818181824</v>
      </c>
      <c r="R75" s="185">
        <f t="shared" si="23"/>
        <v>5870.545454545454</v>
      </c>
      <c r="V75" s="132"/>
      <c r="W75" s="132"/>
      <c r="X75" s="132"/>
      <c r="Y75" s="132"/>
      <c r="Z75" s="132"/>
      <c r="AA75" s="132"/>
      <c r="AB75" s="132"/>
      <c r="AC75" s="132"/>
      <c r="AD75" s="132"/>
      <c r="AE75" s="132"/>
      <c r="AF75" s="132"/>
      <c r="AG75" s="132"/>
      <c r="AH75" s="132"/>
      <c r="AI75" s="132"/>
      <c r="AJ75" s="132"/>
      <c r="AK75" s="132"/>
      <c r="AL75" s="132"/>
      <c r="AM75" s="132"/>
      <c r="AN75" s="132"/>
      <c r="AO75" s="132"/>
      <c r="AP75" s="132"/>
      <c r="AQ75" s="132"/>
      <c r="AR75" s="132"/>
      <c r="AS75" s="109"/>
    </row>
    <row r="76" spans="1:46" ht="30" customHeight="1" outlineLevel="1" x14ac:dyDescent="0.55000000000000004">
      <c r="A76" s="38"/>
      <c r="B76" s="39"/>
      <c r="C76" s="107"/>
      <c r="D76" s="107"/>
      <c r="E76" s="107"/>
      <c r="F76" s="108"/>
      <c r="G76" s="108"/>
      <c r="H76" s="108"/>
      <c r="I76" s="108"/>
      <c r="J76" s="108"/>
      <c r="K76" s="108"/>
      <c r="L76" s="108"/>
      <c r="M76" s="108"/>
      <c r="N76" s="108"/>
      <c r="O76" s="108"/>
      <c r="P76" s="108"/>
      <c r="Q76" s="108"/>
      <c r="R76" s="36"/>
      <c r="U76" s="109"/>
      <c r="V76" s="109"/>
      <c r="W76" s="109"/>
      <c r="X76" s="109"/>
      <c r="Y76" s="109"/>
      <c r="Z76" s="109"/>
      <c r="AA76" s="109"/>
      <c r="AB76" s="109"/>
      <c r="AC76" s="109"/>
      <c r="AD76" s="109"/>
      <c r="AE76" s="109"/>
      <c r="AF76" s="109"/>
      <c r="AG76" s="109"/>
      <c r="AH76" s="109"/>
      <c r="AI76" s="109"/>
      <c r="AJ76" s="109"/>
      <c r="AK76" s="109"/>
      <c r="AL76" s="109"/>
      <c r="AM76" s="109"/>
      <c r="AN76" s="109"/>
      <c r="AO76" s="109"/>
      <c r="AP76" s="109"/>
      <c r="AQ76" s="109"/>
      <c r="AR76" s="109"/>
      <c r="AS76" s="109"/>
    </row>
    <row r="77" spans="1:46" ht="30" customHeight="1" x14ac:dyDescent="0.55000000000000004">
      <c r="A77" s="156" t="s">
        <v>205</v>
      </c>
      <c r="B77" s="39"/>
      <c r="C77" s="107"/>
      <c r="D77" s="107"/>
      <c r="E77" s="107"/>
      <c r="F77" s="108"/>
      <c r="G77" s="108"/>
      <c r="H77" s="108"/>
      <c r="I77" s="108"/>
      <c r="J77" s="108"/>
      <c r="K77" s="108"/>
      <c r="L77" s="108"/>
      <c r="M77" s="108"/>
      <c r="N77" s="108"/>
      <c r="O77" s="108"/>
      <c r="P77" s="108"/>
      <c r="Q77" s="108"/>
      <c r="R77" s="36"/>
      <c r="U77" s="109"/>
      <c r="V77" s="109"/>
      <c r="W77" s="109"/>
      <c r="X77" s="109"/>
      <c r="Y77" s="109"/>
      <c r="Z77" s="109"/>
      <c r="AA77" s="109"/>
      <c r="AB77" s="109"/>
      <c r="AC77" s="109"/>
      <c r="AD77" s="109"/>
      <c r="AE77" s="109"/>
      <c r="AF77" s="109"/>
      <c r="AG77" s="109"/>
      <c r="AH77" s="109"/>
      <c r="AI77" s="109"/>
      <c r="AJ77" s="109"/>
      <c r="AK77" s="109"/>
      <c r="AL77" s="109"/>
      <c r="AM77" s="109"/>
      <c r="AN77" s="109"/>
      <c r="AO77" s="109"/>
      <c r="AP77" s="109"/>
      <c r="AQ77" s="109"/>
      <c r="AR77" s="109"/>
    </row>
    <row r="78" spans="1:46" ht="30" customHeight="1" thickBot="1" x14ac:dyDescent="0.6">
      <c r="A78" s="110" t="s">
        <v>58</v>
      </c>
      <c r="B78" s="111"/>
      <c r="C78" s="111"/>
      <c r="D78" s="111"/>
      <c r="E78" s="111"/>
      <c r="F78" s="111"/>
      <c r="G78" s="111"/>
      <c r="H78" s="112"/>
      <c r="I78" s="111" t="s">
        <v>59</v>
      </c>
      <c r="J78" s="111"/>
      <c r="K78" s="111"/>
      <c r="L78" s="111"/>
      <c r="M78" s="109"/>
      <c r="N78" s="111"/>
      <c r="O78" s="111"/>
      <c r="P78" s="108"/>
      <c r="Q78" s="108"/>
      <c r="R78" s="36"/>
    </row>
    <row r="79" spans="1:46" ht="30" customHeight="1" thickBot="1" x14ac:dyDescent="0.6">
      <c r="A79" s="110" t="s">
        <v>60</v>
      </c>
      <c r="B79" s="113" t="s">
        <v>61</v>
      </c>
      <c r="C79" s="114">
        <v>750</v>
      </c>
      <c r="D79" s="115" t="s">
        <v>62</v>
      </c>
      <c r="E79" s="111"/>
      <c r="F79" s="111"/>
      <c r="G79" s="111"/>
      <c r="H79" s="112"/>
      <c r="I79" s="111" t="s">
        <v>63</v>
      </c>
      <c r="J79" s="116"/>
      <c r="K79" s="116"/>
      <c r="L79" s="109"/>
      <c r="M79" s="117" t="s">
        <v>64</v>
      </c>
      <c r="N79" s="118">
        <v>0.16</v>
      </c>
      <c r="O79" s="119"/>
      <c r="P79" s="108"/>
      <c r="Q79" s="108"/>
      <c r="R79" s="36"/>
    </row>
    <row r="80" spans="1:46" ht="30" customHeight="1" thickBot="1" x14ac:dyDescent="0.6">
      <c r="A80" s="110"/>
      <c r="B80" s="113" t="s">
        <v>65</v>
      </c>
      <c r="C80" s="114">
        <v>420</v>
      </c>
      <c r="D80" s="115" t="s">
        <v>62</v>
      </c>
      <c r="E80" s="111"/>
      <c r="F80" s="111"/>
      <c r="G80" s="111"/>
      <c r="H80" s="112"/>
      <c r="I80" s="111" t="s">
        <v>66</v>
      </c>
      <c r="J80" s="116"/>
      <c r="K80" s="116"/>
      <c r="L80" s="109"/>
      <c r="M80" s="117" t="s">
        <v>64</v>
      </c>
      <c r="N80" s="120">
        <v>0.1</v>
      </c>
      <c r="O80" s="121"/>
      <c r="P80" s="108"/>
      <c r="Q80" s="108"/>
      <c r="R80" s="36"/>
    </row>
    <row r="81" spans="1:61" ht="30" customHeight="1" thickBot="1" x14ac:dyDescent="0.6">
      <c r="A81" s="110" t="s">
        <v>67</v>
      </c>
      <c r="B81" s="113" t="s">
        <v>61</v>
      </c>
      <c r="C81" s="114">
        <v>600</v>
      </c>
      <c r="D81" s="115" t="s">
        <v>62</v>
      </c>
      <c r="E81" s="111"/>
      <c r="F81" s="111"/>
      <c r="G81" s="111"/>
      <c r="H81" s="112"/>
      <c r="I81" s="111" t="s">
        <v>68</v>
      </c>
      <c r="J81" s="116"/>
      <c r="K81" s="116"/>
      <c r="L81" s="109"/>
      <c r="M81" s="117" t="s">
        <v>64</v>
      </c>
      <c r="N81" s="120">
        <v>0.08</v>
      </c>
      <c r="O81" s="128" t="s">
        <v>206</v>
      </c>
      <c r="P81" s="108"/>
      <c r="Q81" s="108"/>
      <c r="R81" s="36"/>
    </row>
    <row r="82" spans="1:61" ht="30" customHeight="1" thickBot="1" x14ac:dyDescent="0.6">
      <c r="A82" s="110"/>
      <c r="B82" s="113" t="s">
        <v>65</v>
      </c>
      <c r="C82" s="114">
        <v>250</v>
      </c>
      <c r="D82" s="115" t="s">
        <v>62</v>
      </c>
      <c r="E82" s="111"/>
      <c r="F82" s="111"/>
      <c r="G82" s="111"/>
      <c r="H82" s="112"/>
      <c r="I82" s="112"/>
      <c r="J82" s="112"/>
      <c r="K82" s="112"/>
      <c r="L82" s="112"/>
      <c r="M82" s="109"/>
      <c r="N82" s="112"/>
      <c r="O82" s="112"/>
      <c r="P82" s="108"/>
      <c r="Q82" s="108"/>
      <c r="R82" s="36"/>
    </row>
    <row r="83" spans="1:61" ht="30" customHeight="1" thickBot="1" x14ac:dyDescent="0.6">
      <c r="A83" s="110" t="s">
        <v>70</v>
      </c>
      <c r="B83" s="113" t="s">
        <v>61</v>
      </c>
      <c r="C83" s="114">
        <v>800</v>
      </c>
      <c r="D83" s="115" t="s">
        <v>62</v>
      </c>
      <c r="E83" s="111"/>
      <c r="F83" s="111"/>
      <c r="G83" s="111"/>
      <c r="H83" s="111"/>
      <c r="I83" s="112"/>
      <c r="J83" s="112"/>
      <c r="K83" s="112"/>
      <c r="L83" s="108"/>
      <c r="M83" s="108"/>
      <c r="N83" s="36"/>
      <c r="Q83" s="32"/>
      <c r="R83" s="32"/>
    </row>
    <row r="84" spans="1:61" ht="30" customHeight="1" thickBot="1" x14ac:dyDescent="0.6">
      <c r="A84" s="110"/>
      <c r="B84" s="113" t="s">
        <v>65</v>
      </c>
      <c r="C84" s="114">
        <v>450</v>
      </c>
      <c r="D84" s="115" t="s">
        <v>62</v>
      </c>
      <c r="E84" s="111"/>
      <c r="F84" s="122"/>
      <c r="G84" s="111"/>
      <c r="H84" s="112"/>
      <c r="I84" s="112"/>
      <c r="J84" s="112"/>
      <c r="K84" s="112"/>
      <c r="L84" s="108"/>
      <c r="M84" s="108"/>
      <c r="N84" s="36"/>
      <c r="Q84" s="32"/>
      <c r="R84" s="32"/>
    </row>
    <row r="85" spans="1:61" ht="30" customHeight="1" thickBot="1" x14ac:dyDescent="0.6">
      <c r="A85" s="110" t="s">
        <v>74</v>
      </c>
      <c r="B85" s="113" t="s">
        <v>61</v>
      </c>
      <c r="C85" s="114">
        <v>520</v>
      </c>
      <c r="D85" s="115" t="s">
        <v>62</v>
      </c>
      <c r="E85" s="111"/>
      <c r="F85" s="111"/>
      <c r="G85" s="111"/>
      <c r="H85" s="109"/>
      <c r="I85" s="123"/>
      <c r="J85" s="112"/>
      <c r="K85" s="111"/>
      <c r="L85" s="108"/>
      <c r="M85" s="108"/>
      <c r="N85" s="36"/>
      <c r="Q85" s="32"/>
      <c r="R85" s="32"/>
    </row>
    <row r="86" spans="1:61" ht="30" customHeight="1" thickBot="1" x14ac:dyDescent="0.6">
      <c r="A86" s="111"/>
      <c r="B86" s="113" t="s">
        <v>65</v>
      </c>
      <c r="C86" s="114">
        <v>150</v>
      </c>
      <c r="D86" s="115" t="s">
        <v>62</v>
      </c>
      <c r="E86" s="111"/>
      <c r="F86" s="111"/>
      <c r="G86" s="111"/>
      <c r="H86" s="109"/>
      <c r="I86" s="112"/>
      <c r="J86" s="112"/>
      <c r="K86" s="112"/>
      <c r="L86" s="109"/>
      <c r="M86" s="108"/>
      <c r="N86" s="108"/>
      <c r="O86" s="36"/>
      <c r="R86" s="32"/>
    </row>
    <row r="87" spans="1:61" ht="30" customHeight="1" x14ac:dyDescent="0.55000000000000004">
      <c r="A87" s="111"/>
      <c r="B87" s="124" t="s">
        <v>207</v>
      </c>
      <c r="C87" s="125"/>
      <c r="D87" s="115"/>
      <c r="E87" s="111"/>
      <c r="F87" s="111"/>
      <c r="G87" s="111"/>
      <c r="H87" s="109"/>
      <c r="I87" s="126"/>
      <c r="J87" s="112"/>
      <c r="K87" s="112"/>
      <c r="L87" s="112"/>
      <c r="M87" s="109"/>
      <c r="N87" s="108"/>
      <c r="O87" s="108"/>
      <c r="P87" s="36"/>
    </row>
    <row r="88" spans="1:61" ht="30" customHeight="1" x14ac:dyDescent="0.55000000000000004">
      <c r="A88" s="111"/>
      <c r="B88" s="113"/>
      <c r="C88" s="125"/>
      <c r="D88" s="115"/>
      <c r="E88" s="111"/>
      <c r="F88" s="111"/>
      <c r="G88" s="111"/>
      <c r="H88" s="109"/>
      <c r="I88" s="126"/>
      <c r="J88" s="112"/>
      <c r="K88" s="112"/>
      <c r="L88" s="112"/>
      <c r="M88" s="112"/>
      <c r="N88" s="108"/>
      <c r="O88" s="108"/>
      <c r="P88" s="36"/>
      <c r="S88" s="32"/>
      <c r="T88" s="32"/>
      <c r="BF88" s="30"/>
      <c r="BG88" s="30"/>
      <c r="BH88" s="30"/>
      <c r="BI88" s="30"/>
    </row>
    <row r="89" spans="1:61" ht="30" customHeight="1" x14ac:dyDescent="0.55000000000000004">
      <c r="A89" s="38"/>
      <c r="B89" s="39"/>
      <c r="C89" s="107"/>
      <c r="D89" s="107"/>
      <c r="E89" s="107"/>
      <c r="F89" s="108"/>
      <c r="G89" s="108"/>
      <c r="H89" s="108"/>
      <c r="I89" s="108"/>
      <c r="J89" s="108"/>
      <c r="K89" s="108"/>
      <c r="L89" s="108"/>
      <c r="M89" s="108"/>
      <c r="N89" s="108"/>
      <c r="O89" s="108"/>
      <c r="P89" s="108"/>
      <c r="Q89" s="108"/>
      <c r="R89" s="36"/>
      <c r="S89" s="32"/>
      <c r="T89" s="32"/>
      <c r="BF89" s="30"/>
      <c r="BG89" s="30"/>
      <c r="BH89" s="30"/>
      <c r="BI89" s="30"/>
    </row>
    <row r="90" spans="1:61" ht="30" customHeight="1" thickBot="1" x14ac:dyDescent="0.6">
      <c r="A90" s="3" t="s">
        <v>85</v>
      </c>
      <c r="B90" s="9"/>
      <c r="C90" s="1"/>
      <c r="D90" s="1"/>
      <c r="E90" s="1"/>
      <c r="F90" s="1"/>
      <c r="G90" s="1"/>
      <c r="H90" s="1"/>
      <c r="I90" s="1"/>
      <c r="J90" s="1"/>
      <c r="K90" s="1"/>
      <c r="L90" s="1"/>
      <c r="M90" s="1"/>
      <c r="N90" s="1"/>
      <c r="O90" s="1"/>
      <c r="P90" s="1"/>
      <c r="Q90" s="1"/>
      <c r="R90" s="1"/>
      <c r="S90" s="32"/>
      <c r="T90" s="32"/>
      <c r="BF90" s="30"/>
      <c r="BG90" s="30"/>
      <c r="BH90" s="30"/>
      <c r="BI90" s="30"/>
    </row>
    <row r="91" spans="1:61" ht="30" customHeight="1" thickBot="1" x14ac:dyDescent="0.6">
      <c r="A91" s="53" t="s">
        <v>86</v>
      </c>
      <c r="B91" s="1"/>
      <c r="C91" s="1"/>
      <c r="D91" s="1"/>
      <c r="E91" s="1"/>
      <c r="F91" s="360" t="s">
        <v>155</v>
      </c>
      <c r="G91" s="361"/>
      <c r="H91" s="361"/>
      <c r="I91" s="361"/>
      <c r="J91" s="361"/>
      <c r="K91" s="361"/>
      <c r="L91" s="361"/>
      <c r="M91" s="361"/>
      <c r="N91" s="361"/>
      <c r="O91" s="361"/>
      <c r="P91" s="378"/>
      <c r="Q91" s="155" t="s">
        <v>87</v>
      </c>
      <c r="R91" s="379" t="s">
        <v>89</v>
      </c>
      <c r="S91" s="32"/>
      <c r="T91" s="32"/>
      <c r="BG91" s="30"/>
      <c r="BH91" s="30"/>
      <c r="BI91" s="30"/>
    </row>
    <row r="92" spans="1:61" ht="30" customHeight="1" thickBot="1" x14ac:dyDescent="0.6">
      <c r="A92" s="53" t="s">
        <v>91</v>
      </c>
      <c r="B92" s="1"/>
      <c r="C92" s="1"/>
      <c r="D92" s="1"/>
      <c r="E92" s="1"/>
      <c r="F92" s="49" t="s">
        <v>166</v>
      </c>
      <c r="G92" s="47" t="s">
        <v>167</v>
      </c>
      <c r="H92" s="47" t="s">
        <v>168</v>
      </c>
      <c r="I92" s="47" t="s">
        <v>169</v>
      </c>
      <c r="J92" s="47" t="s">
        <v>170</v>
      </c>
      <c r="K92" s="48" t="s">
        <v>171</v>
      </c>
      <c r="L92" s="48" t="s">
        <v>172</v>
      </c>
      <c r="M92" s="48" t="s">
        <v>173</v>
      </c>
      <c r="N92" s="48" t="s">
        <v>174</v>
      </c>
      <c r="O92" s="48" t="s">
        <v>98</v>
      </c>
      <c r="P92" s="48" t="s">
        <v>175</v>
      </c>
      <c r="Q92" s="48" t="s">
        <v>100</v>
      </c>
      <c r="R92" s="379"/>
      <c r="S92" s="32"/>
      <c r="T92" s="32"/>
      <c r="BH92" s="30"/>
      <c r="BI92" s="30"/>
    </row>
    <row r="93" spans="1:61" ht="30" customHeight="1" x14ac:dyDescent="0.55000000000000004">
      <c r="A93" s="380" t="s">
        <v>115</v>
      </c>
      <c r="B93" s="381"/>
      <c r="C93" s="381"/>
      <c r="D93" s="381"/>
      <c r="E93" s="382"/>
      <c r="F93" s="164">
        <v>100</v>
      </c>
      <c r="G93" s="164">
        <v>100</v>
      </c>
      <c r="H93" s="164">
        <v>100</v>
      </c>
      <c r="I93" s="164">
        <v>100</v>
      </c>
      <c r="J93" s="164">
        <v>100</v>
      </c>
      <c r="K93" s="164">
        <v>100</v>
      </c>
      <c r="L93" s="164">
        <v>100</v>
      </c>
      <c r="M93" s="164">
        <v>100</v>
      </c>
      <c r="N93" s="164">
        <v>100</v>
      </c>
      <c r="O93" s="164">
        <v>100</v>
      </c>
      <c r="P93" s="164">
        <v>100</v>
      </c>
      <c r="Q93" s="164">
        <v>100</v>
      </c>
      <c r="R93" s="10">
        <f t="shared" ref="R93:R154" si="44">SUM(F93:Q93)</f>
        <v>1200</v>
      </c>
      <c r="S93" s="32"/>
      <c r="T93" s="32"/>
      <c r="BH93" s="30"/>
      <c r="BI93" s="30"/>
    </row>
    <row r="94" spans="1:61" ht="30" customHeight="1" x14ac:dyDescent="0.55000000000000004">
      <c r="A94" s="348" t="s">
        <v>179</v>
      </c>
      <c r="B94" s="317" t="s">
        <v>208</v>
      </c>
      <c r="C94" s="350" t="s">
        <v>119</v>
      </c>
      <c r="D94" s="351"/>
      <c r="E94" s="352"/>
      <c r="F94" s="173">
        <v>1</v>
      </c>
      <c r="G94" s="173">
        <v>2</v>
      </c>
      <c r="H94" s="173">
        <v>2</v>
      </c>
      <c r="I94" s="173">
        <v>2</v>
      </c>
      <c r="J94" s="173">
        <v>2</v>
      </c>
      <c r="K94" s="173">
        <v>3</v>
      </c>
      <c r="L94" s="173">
        <v>4</v>
      </c>
      <c r="M94" s="173">
        <v>3</v>
      </c>
      <c r="N94" s="173">
        <v>2</v>
      </c>
      <c r="O94" s="173">
        <v>3</v>
      </c>
      <c r="P94" s="173">
        <v>5</v>
      </c>
      <c r="Q94" s="173">
        <v>5</v>
      </c>
      <c r="R94" s="11">
        <f t="shared" si="44"/>
        <v>34</v>
      </c>
    </row>
    <row r="95" spans="1:61" ht="30" customHeight="1" x14ac:dyDescent="0.55000000000000004">
      <c r="A95" s="343"/>
      <c r="B95" s="318"/>
      <c r="C95" s="350" t="s">
        <v>122</v>
      </c>
      <c r="D95" s="351"/>
      <c r="E95" s="352"/>
      <c r="F95" s="173">
        <v>1</v>
      </c>
      <c r="G95" s="173">
        <v>2</v>
      </c>
      <c r="H95" s="173">
        <v>2</v>
      </c>
      <c r="I95" s="173">
        <v>2</v>
      </c>
      <c r="J95" s="173">
        <v>3</v>
      </c>
      <c r="K95" s="173">
        <v>3</v>
      </c>
      <c r="L95" s="173">
        <v>3</v>
      </c>
      <c r="M95" s="173">
        <v>4</v>
      </c>
      <c r="N95" s="173">
        <v>2</v>
      </c>
      <c r="O95" s="173">
        <v>3</v>
      </c>
      <c r="P95" s="173">
        <v>5</v>
      </c>
      <c r="Q95" s="173">
        <v>5</v>
      </c>
      <c r="R95" s="11">
        <f t="shared" si="44"/>
        <v>35</v>
      </c>
    </row>
    <row r="96" spans="1:61" ht="30" customHeight="1" x14ac:dyDescent="0.55000000000000004">
      <c r="A96" s="343"/>
      <c r="B96" s="318"/>
      <c r="C96" s="350" t="s">
        <v>65</v>
      </c>
      <c r="D96" s="351"/>
      <c r="E96" s="352"/>
      <c r="F96" s="173">
        <v>2</v>
      </c>
      <c r="G96" s="173">
        <v>2</v>
      </c>
      <c r="H96" s="173">
        <v>2</v>
      </c>
      <c r="I96" s="173">
        <v>3</v>
      </c>
      <c r="J96" s="173">
        <v>3</v>
      </c>
      <c r="K96" s="173">
        <v>3</v>
      </c>
      <c r="L96" s="173">
        <v>4</v>
      </c>
      <c r="M96" s="173">
        <v>4</v>
      </c>
      <c r="N96" s="173">
        <v>4</v>
      </c>
      <c r="O96" s="173">
        <v>8</v>
      </c>
      <c r="P96" s="173">
        <v>5</v>
      </c>
      <c r="Q96" s="173">
        <v>5</v>
      </c>
      <c r="R96" s="11">
        <f t="shared" si="44"/>
        <v>45</v>
      </c>
      <c r="AT96" s="109"/>
    </row>
    <row r="97" spans="1:46" ht="30" customHeight="1" x14ac:dyDescent="0.55000000000000004">
      <c r="A97" s="343"/>
      <c r="B97" s="319"/>
      <c r="C97" s="350" t="s">
        <v>125</v>
      </c>
      <c r="D97" s="351"/>
      <c r="E97" s="352"/>
      <c r="F97" s="174">
        <f>SUM(F94:F96)</f>
        <v>4</v>
      </c>
      <c r="G97" s="174">
        <f>SUM(G94:G96)</f>
        <v>6</v>
      </c>
      <c r="H97" s="174">
        <f t="shared" ref="H97:Q97" si="45">SUM(H94:H96)</f>
        <v>6</v>
      </c>
      <c r="I97" s="174">
        <f t="shared" si="45"/>
        <v>7</v>
      </c>
      <c r="J97" s="174">
        <f t="shared" si="45"/>
        <v>8</v>
      </c>
      <c r="K97" s="174">
        <f t="shared" si="45"/>
        <v>9</v>
      </c>
      <c r="L97" s="174">
        <f t="shared" si="45"/>
        <v>11</v>
      </c>
      <c r="M97" s="174">
        <f t="shared" si="45"/>
        <v>11</v>
      </c>
      <c r="N97" s="174">
        <f t="shared" si="45"/>
        <v>8</v>
      </c>
      <c r="O97" s="174">
        <f t="shared" si="45"/>
        <v>14</v>
      </c>
      <c r="P97" s="174">
        <f t="shared" si="45"/>
        <v>15</v>
      </c>
      <c r="Q97" s="174">
        <f t="shared" si="45"/>
        <v>15</v>
      </c>
      <c r="R97" s="11">
        <f t="shared" si="44"/>
        <v>114</v>
      </c>
      <c r="AT97" s="109"/>
    </row>
    <row r="98" spans="1:46" ht="30" customHeight="1" x14ac:dyDescent="0.55000000000000004">
      <c r="A98" s="343"/>
      <c r="B98" s="317" t="s">
        <v>209</v>
      </c>
      <c r="C98" s="350" t="s">
        <v>119</v>
      </c>
      <c r="D98" s="351"/>
      <c r="E98" s="352"/>
      <c r="F98" s="173">
        <v>1</v>
      </c>
      <c r="G98" s="173">
        <v>1</v>
      </c>
      <c r="H98" s="173">
        <v>2</v>
      </c>
      <c r="I98" s="173">
        <v>2</v>
      </c>
      <c r="J98" s="173">
        <v>2</v>
      </c>
      <c r="K98" s="173">
        <v>1</v>
      </c>
      <c r="L98" s="173">
        <v>1</v>
      </c>
      <c r="M98" s="173">
        <v>1</v>
      </c>
      <c r="N98" s="173">
        <v>4</v>
      </c>
      <c r="O98" s="173">
        <v>4</v>
      </c>
      <c r="P98" s="173">
        <v>4</v>
      </c>
      <c r="Q98" s="173">
        <v>5</v>
      </c>
      <c r="R98" s="11">
        <f t="shared" si="44"/>
        <v>28</v>
      </c>
      <c r="AT98" s="109"/>
    </row>
    <row r="99" spans="1:46" ht="30" customHeight="1" x14ac:dyDescent="0.55000000000000004">
      <c r="A99" s="343"/>
      <c r="B99" s="318"/>
      <c r="C99" s="350" t="s">
        <v>122</v>
      </c>
      <c r="D99" s="351"/>
      <c r="E99" s="352"/>
      <c r="F99" s="173">
        <v>1</v>
      </c>
      <c r="G99" s="173">
        <v>2</v>
      </c>
      <c r="H99" s="173">
        <v>2</v>
      </c>
      <c r="I99" s="173">
        <v>2</v>
      </c>
      <c r="J99" s="173">
        <v>3</v>
      </c>
      <c r="K99" s="173">
        <v>3</v>
      </c>
      <c r="L99" s="173">
        <v>3</v>
      </c>
      <c r="M99" s="173">
        <v>4</v>
      </c>
      <c r="N99" s="173">
        <v>4</v>
      </c>
      <c r="O99" s="173">
        <v>3</v>
      </c>
      <c r="P99" s="173">
        <v>5</v>
      </c>
      <c r="Q99" s="173">
        <v>5</v>
      </c>
      <c r="R99" s="11">
        <f t="shared" si="44"/>
        <v>37</v>
      </c>
      <c r="AT99" s="109"/>
    </row>
    <row r="100" spans="1:46" ht="30" customHeight="1" x14ac:dyDescent="0.55000000000000004">
      <c r="A100" s="343"/>
      <c r="B100" s="318"/>
      <c r="C100" s="350" t="s">
        <v>65</v>
      </c>
      <c r="D100" s="351"/>
      <c r="E100" s="352"/>
      <c r="F100" s="173">
        <v>2</v>
      </c>
      <c r="G100" s="173">
        <v>2</v>
      </c>
      <c r="H100" s="173">
        <v>2</v>
      </c>
      <c r="I100" s="173">
        <v>3</v>
      </c>
      <c r="J100" s="173">
        <v>3</v>
      </c>
      <c r="K100" s="173">
        <v>3</v>
      </c>
      <c r="L100" s="173">
        <v>4</v>
      </c>
      <c r="M100" s="173">
        <v>4</v>
      </c>
      <c r="N100" s="173">
        <v>4</v>
      </c>
      <c r="O100" s="173">
        <v>8</v>
      </c>
      <c r="P100" s="173">
        <v>5</v>
      </c>
      <c r="Q100" s="173">
        <v>8</v>
      </c>
      <c r="R100" s="11">
        <f t="shared" si="44"/>
        <v>48</v>
      </c>
      <c r="AS100" s="132"/>
      <c r="AT100" s="109"/>
    </row>
    <row r="101" spans="1:46" ht="30" customHeight="1" x14ac:dyDescent="0.55000000000000004">
      <c r="A101" s="343"/>
      <c r="B101" s="319"/>
      <c r="C101" s="350" t="s">
        <v>125</v>
      </c>
      <c r="D101" s="351"/>
      <c r="E101" s="352"/>
      <c r="F101" s="174">
        <f>SUM(F98:F100)</f>
        <v>4</v>
      </c>
      <c r="G101" s="174">
        <f t="shared" ref="G101:Q101" si="46">SUM(G98:G100)</f>
        <v>5</v>
      </c>
      <c r="H101" s="174">
        <f t="shared" si="46"/>
        <v>6</v>
      </c>
      <c r="I101" s="174">
        <f t="shared" si="46"/>
        <v>7</v>
      </c>
      <c r="J101" s="174">
        <f t="shared" si="46"/>
        <v>8</v>
      </c>
      <c r="K101" s="174">
        <f t="shared" si="46"/>
        <v>7</v>
      </c>
      <c r="L101" s="174">
        <f t="shared" si="46"/>
        <v>8</v>
      </c>
      <c r="M101" s="174">
        <f t="shared" si="46"/>
        <v>9</v>
      </c>
      <c r="N101" s="174">
        <f t="shared" si="46"/>
        <v>12</v>
      </c>
      <c r="O101" s="174">
        <f t="shared" si="46"/>
        <v>15</v>
      </c>
      <c r="P101" s="174">
        <f t="shared" si="46"/>
        <v>14</v>
      </c>
      <c r="Q101" s="174">
        <f t="shared" si="46"/>
        <v>18</v>
      </c>
      <c r="R101" s="11">
        <f t="shared" si="44"/>
        <v>113</v>
      </c>
      <c r="V101" s="132"/>
      <c r="W101" s="132"/>
      <c r="X101" s="132"/>
      <c r="Y101" s="132"/>
      <c r="Z101" s="132"/>
      <c r="AA101" s="132"/>
      <c r="AB101" s="132"/>
      <c r="AC101" s="132"/>
      <c r="AD101" s="132"/>
      <c r="AE101" s="132"/>
      <c r="AF101" s="132"/>
      <c r="AG101" s="132"/>
      <c r="AH101" s="132"/>
      <c r="AI101" s="132"/>
      <c r="AJ101" s="132"/>
      <c r="AK101" s="132"/>
      <c r="AL101" s="132"/>
      <c r="AM101" s="132"/>
      <c r="AN101" s="132"/>
      <c r="AO101" s="132"/>
      <c r="AP101" s="132"/>
      <c r="AQ101" s="132"/>
      <c r="AR101" s="132"/>
      <c r="AS101" s="132"/>
      <c r="AT101" s="109"/>
    </row>
    <row r="102" spans="1:46" ht="30" customHeight="1" x14ac:dyDescent="0.55000000000000004">
      <c r="A102" s="343"/>
      <c r="B102" s="317" t="s">
        <v>210</v>
      </c>
      <c r="C102" s="350" t="s">
        <v>119</v>
      </c>
      <c r="D102" s="351"/>
      <c r="E102" s="352"/>
      <c r="F102" s="173">
        <v>0</v>
      </c>
      <c r="G102" s="173">
        <v>0</v>
      </c>
      <c r="H102" s="173">
        <v>0</v>
      </c>
      <c r="I102" s="173">
        <v>2</v>
      </c>
      <c r="J102" s="173">
        <v>2</v>
      </c>
      <c r="K102" s="173">
        <v>3</v>
      </c>
      <c r="L102" s="173">
        <v>3</v>
      </c>
      <c r="M102" s="173">
        <v>2</v>
      </c>
      <c r="N102" s="173">
        <v>4</v>
      </c>
      <c r="O102" s="173">
        <v>5</v>
      </c>
      <c r="P102" s="173">
        <v>2</v>
      </c>
      <c r="Q102" s="173">
        <v>2</v>
      </c>
      <c r="R102" s="11">
        <f t="shared" si="44"/>
        <v>25</v>
      </c>
      <c r="V102" s="132"/>
      <c r="W102" s="132"/>
      <c r="X102" s="132"/>
      <c r="Y102" s="132"/>
      <c r="Z102" s="132"/>
      <c r="AA102" s="132"/>
      <c r="AB102" s="132"/>
      <c r="AC102" s="132"/>
      <c r="AD102" s="132"/>
      <c r="AE102" s="132"/>
      <c r="AF102" s="132"/>
      <c r="AG102" s="132"/>
      <c r="AH102" s="132"/>
      <c r="AI102" s="132"/>
      <c r="AJ102" s="132"/>
      <c r="AK102" s="132"/>
      <c r="AL102" s="132"/>
      <c r="AM102" s="132"/>
      <c r="AN102" s="132"/>
      <c r="AO102" s="132"/>
      <c r="AP102" s="132"/>
      <c r="AQ102" s="132"/>
      <c r="AR102" s="132"/>
      <c r="AS102" s="132"/>
      <c r="AT102" s="109"/>
    </row>
    <row r="103" spans="1:46" ht="30" customHeight="1" x14ac:dyDescent="0.55000000000000004">
      <c r="A103" s="343"/>
      <c r="B103" s="318"/>
      <c r="C103" s="350" t="s">
        <v>122</v>
      </c>
      <c r="D103" s="351"/>
      <c r="E103" s="352"/>
      <c r="F103" s="173">
        <v>1</v>
      </c>
      <c r="G103" s="173">
        <v>2</v>
      </c>
      <c r="H103" s="173">
        <v>2</v>
      </c>
      <c r="I103" s="173">
        <v>2</v>
      </c>
      <c r="J103" s="173">
        <v>3</v>
      </c>
      <c r="K103" s="173">
        <v>3</v>
      </c>
      <c r="L103" s="173">
        <v>3</v>
      </c>
      <c r="M103" s="173">
        <v>4</v>
      </c>
      <c r="N103" s="173">
        <v>4</v>
      </c>
      <c r="O103" s="173">
        <v>3</v>
      </c>
      <c r="P103" s="173">
        <v>3</v>
      </c>
      <c r="Q103" s="173">
        <v>3</v>
      </c>
      <c r="R103" s="11">
        <f t="shared" si="44"/>
        <v>33</v>
      </c>
      <c r="V103" s="132"/>
      <c r="W103" s="132"/>
      <c r="X103" s="132"/>
      <c r="Y103" s="132"/>
      <c r="Z103" s="132"/>
      <c r="AA103" s="132"/>
      <c r="AB103" s="132"/>
      <c r="AC103" s="132"/>
      <c r="AD103" s="132"/>
      <c r="AE103" s="132"/>
      <c r="AF103" s="132"/>
      <c r="AG103" s="132"/>
      <c r="AH103" s="132"/>
      <c r="AI103" s="132"/>
      <c r="AJ103" s="132"/>
      <c r="AK103" s="132"/>
      <c r="AL103" s="132"/>
      <c r="AM103" s="132"/>
      <c r="AN103" s="132"/>
      <c r="AO103" s="132"/>
      <c r="AP103" s="132"/>
      <c r="AQ103" s="132"/>
      <c r="AR103" s="132"/>
      <c r="AS103" s="132"/>
      <c r="AT103" s="109"/>
    </row>
    <row r="104" spans="1:46" ht="30" customHeight="1" x14ac:dyDescent="0.55000000000000004">
      <c r="A104" s="343"/>
      <c r="B104" s="318"/>
      <c r="C104" s="350" t="s">
        <v>65</v>
      </c>
      <c r="D104" s="351"/>
      <c r="E104" s="352"/>
      <c r="F104" s="173">
        <v>2</v>
      </c>
      <c r="G104" s="173">
        <v>2</v>
      </c>
      <c r="H104" s="173">
        <v>2</v>
      </c>
      <c r="I104" s="173">
        <v>3</v>
      </c>
      <c r="J104" s="173">
        <v>3</v>
      </c>
      <c r="K104" s="173">
        <v>3</v>
      </c>
      <c r="L104" s="173">
        <v>4</v>
      </c>
      <c r="M104" s="173">
        <v>4</v>
      </c>
      <c r="N104" s="173">
        <v>4</v>
      </c>
      <c r="O104" s="173">
        <v>5</v>
      </c>
      <c r="P104" s="173">
        <v>5</v>
      </c>
      <c r="Q104" s="173">
        <v>5</v>
      </c>
      <c r="R104" s="11">
        <f t="shared" si="44"/>
        <v>42</v>
      </c>
      <c r="V104" s="132"/>
      <c r="W104" s="132"/>
      <c r="X104" s="132"/>
      <c r="Y104" s="132"/>
      <c r="Z104" s="132"/>
      <c r="AA104" s="132"/>
      <c r="AB104" s="132"/>
      <c r="AC104" s="132"/>
      <c r="AD104" s="132"/>
      <c r="AE104" s="132"/>
      <c r="AF104" s="132"/>
      <c r="AG104" s="132"/>
      <c r="AH104" s="132"/>
      <c r="AI104" s="132"/>
      <c r="AJ104" s="132"/>
      <c r="AK104" s="132"/>
      <c r="AL104" s="132"/>
      <c r="AM104" s="132"/>
      <c r="AN104" s="132"/>
      <c r="AO104" s="132"/>
      <c r="AP104" s="132"/>
      <c r="AQ104" s="132"/>
      <c r="AR104" s="132"/>
      <c r="AS104" s="132"/>
      <c r="AT104" s="109"/>
    </row>
    <row r="105" spans="1:46" ht="30" customHeight="1" x14ac:dyDescent="0.55000000000000004">
      <c r="A105" s="343"/>
      <c r="B105" s="319"/>
      <c r="C105" s="350" t="s">
        <v>125</v>
      </c>
      <c r="D105" s="351"/>
      <c r="E105" s="352"/>
      <c r="F105" s="174">
        <f>SUM(F102:F104)</f>
        <v>3</v>
      </c>
      <c r="G105" s="174">
        <f t="shared" ref="G105:Q105" si="47">SUM(G102:G104)</f>
        <v>4</v>
      </c>
      <c r="H105" s="174">
        <f t="shared" si="47"/>
        <v>4</v>
      </c>
      <c r="I105" s="174">
        <f t="shared" si="47"/>
        <v>7</v>
      </c>
      <c r="J105" s="174">
        <f t="shared" si="47"/>
        <v>8</v>
      </c>
      <c r="K105" s="174">
        <f t="shared" si="47"/>
        <v>9</v>
      </c>
      <c r="L105" s="174">
        <f t="shared" si="47"/>
        <v>10</v>
      </c>
      <c r="M105" s="174">
        <f t="shared" si="47"/>
        <v>10</v>
      </c>
      <c r="N105" s="174">
        <f t="shared" si="47"/>
        <v>12</v>
      </c>
      <c r="O105" s="174">
        <f t="shared" si="47"/>
        <v>13</v>
      </c>
      <c r="P105" s="174">
        <f t="shared" si="47"/>
        <v>10</v>
      </c>
      <c r="Q105" s="174">
        <f t="shared" si="47"/>
        <v>10</v>
      </c>
      <c r="R105" s="11">
        <f t="shared" si="44"/>
        <v>100</v>
      </c>
      <c r="V105" s="132"/>
      <c r="W105" s="132"/>
      <c r="X105" s="132"/>
      <c r="Y105" s="132"/>
      <c r="Z105" s="132"/>
      <c r="AA105" s="132"/>
      <c r="AB105" s="132"/>
      <c r="AC105" s="132"/>
      <c r="AD105" s="132"/>
      <c r="AE105" s="132"/>
      <c r="AF105" s="132"/>
      <c r="AG105" s="132"/>
      <c r="AH105" s="132"/>
      <c r="AI105" s="132"/>
      <c r="AJ105" s="132"/>
      <c r="AK105" s="132"/>
      <c r="AL105" s="132"/>
      <c r="AM105" s="132"/>
      <c r="AN105" s="132"/>
      <c r="AO105" s="132"/>
      <c r="AP105" s="132"/>
      <c r="AQ105" s="132"/>
      <c r="AR105" s="132"/>
      <c r="AS105" s="132"/>
      <c r="AT105" s="109"/>
    </row>
    <row r="106" spans="1:46" ht="30" customHeight="1" x14ac:dyDescent="0.55000000000000004">
      <c r="A106" s="343"/>
      <c r="B106" s="317" t="s">
        <v>211</v>
      </c>
      <c r="C106" s="350" t="s">
        <v>119</v>
      </c>
      <c r="D106" s="351"/>
      <c r="E106" s="352"/>
      <c r="F106" s="173">
        <v>1</v>
      </c>
      <c r="G106" s="173">
        <v>1</v>
      </c>
      <c r="H106" s="173">
        <v>2</v>
      </c>
      <c r="I106" s="173">
        <v>2</v>
      </c>
      <c r="J106" s="173">
        <v>2</v>
      </c>
      <c r="K106" s="173">
        <v>3</v>
      </c>
      <c r="L106" s="173">
        <v>2</v>
      </c>
      <c r="M106" s="173">
        <v>3</v>
      </c>
      <c r="N106" s="173">
        <v>4</v>
      </c>
      <c r="O106" s="173">
        <v>4</v>
      </c>
      <c r="P106" s="173">
        <v>6</v>
      </c>
      <c r="Q106" s="173">
        <v>6</v>
      </c>
      <c r="R106" s="11">
        <f t="shared" si="44"/>
        <v>36</v>
      </c>
      <c r="V106" s="132"/>
      <c r="W106" s="132"/>
      <c r="X106" s="132"/>
      <c r="Y106" s="132"/>
      <c r="Z106" s="132"/>
      <c r="AA106" s="132"/>
      <c r="AB106" s="132"/>
      <c r="AC106" s="132"/>
      <c r="AD106" s="132"/>
      <c r="AE106" s="132"/>
      <c r="AF106" s="132"/>
      <c r="AG106" s="132"/>
      <c r="AH106" s="132"/>
      <c r="AI106" s="132"/>
      <c r="AJ106" s="132"/>
      <c r="AK106" s="132"/>
      <c r="AL106" s="132"/>
      <c r="AM106" s="132"/>
      <c r="AN106" s="132"/>
      <c r="AO106" s="132"/>
      <c r="AP106" s="132"/>
      <c r="AQ106" s="132"/>
      <c r="AR106" s="132"/>
      <c r="AS106" s="132"/>
      <c r="AT106" s="109"/>
    </row>
    <row r="107" spans="1:46" ht="30" customHeight="1" x14ac:dyDescent="0.55000000000000004">
      <c r="A107" s="343"/>
      <c r="B107" s="318"/>
      <c r="C107" s="350" t="s">
        <v>122</v>
      </c>
      <c r="D107" s="351"/>
      <c r="E107" s="352"/>
      <c r="F107" s="173">
        <v>1</v>
      </c>
      <c r="G107" s="173">
        <v>2</v>
      </c>
      <c r="H107" s="173">
        <v>2</v>
      </c>
      <c r="I107" s="173">
        <v>2</v>
      </c>
      <c r="J107" s="173">
        <v>3</v>
      </c>
      <c r="K107" s="173">
        <v>3</v>
      </c>
      <c r="L107" s="173">
        <v>3</v>
      </c>
      <c r="M107" s="173">
        <v>4</v>
      </c>
      <c r="N107" s="173">
        <v>4</v>
      </c>
      <c r="O107" s="173">
        <v>4</v>
      </c>
      <c r="P107" s="173">
        <v>3</v>
      </c>
      <c r="Q107" s="173">
        <v>3</v>
      </c>
      <c r="R107" s="11">
        <f t="shared" si="44"/>
        <v>34</v>
      </c>
      <c r="V107" s="132"/>
      <c r="W107" s="132"/>
      <c r="X107" s="132"/>
      <c r="Y107" s="132"/>
      <c r="Z107" s="132"/>
      <c r="AA107" s="132"/>
      <c r="AB107" s="132"/>
      <c r="AC107" s="132"/>
      <c r="AD107" s="132"/>
      <c r="AE107" s="132"/>
      <c r="AF107" s="132"/>
      <c r="AG107" s="132"/>
      <c r="AH107" s="132"/>
      <c r="AI107" s="132"/>
      <c r="AJ107" s="132"/>
      <c r="AK107" s="132"/>
      <c r="AL107" s="132"/>
      <c r="AM107" s="132"/>
      <c r="AN107" s="132"/>
      <c r="AO107" s="132"/>
      <c r="AP107" s="132"/>
      <c r="AQ107" s="132"/>
      <c r="AR107" s="132"/>
      <c r="AS107" s="132"/>
      <c r="AT107" s="109"/>
    </row>
    <row r="108" spans="1:46" ht="30" customHeight="1" x14ac:dyDescent="0.55000000000000004">
      <c r="A108" s="343"/>
      <c r="B108" s="318"/>
      <c r="C108" s="350" t="s">
        <v>65</v>
      </c>
      <c r="D108" s="351"/>
      <c r="E108" s="352"/>
      <c r="F108" s="173">
        <v>2</v>
      </c>
      <c r="G108" s="173">
        <v>2</v>
      </c>
      <c r="H108" s="173">
        <v>2</v>
      </c>
      <c r="I108" s="173">
        <v>3</v>
      </c>
      <c r="J108" s="173">
        <v>3</v>
      </c>
      <c r="K108" s="173">
        <v>3</v>
      </c>
      <c r="L108" s="173">
        <v>4</v>
      </c>
      <c r="M108" s="173">
        <v>4</v>
      </c>
      <c r="N108" s="173">
        <v>4</v>
      </c>
      <c r="O108" s="173">
        <v>5</v>
      </c>
      <c r="P108" s="173">
        <v>8</v>
      </c>
      <c r="Q108" s="173">
        <v>8</v>
      </c>
      <c r="R108" s="11">
        <f t="shared" si="44"/>
        <v>48</v>
      </c>
      <c r="V108" s="132"/>
      <c r="W108" s="132"/>
      <c r="X108" s="132"/>
      <c r="Y108" s="132"/>
      <c r="Z108" s="132"/>
      <c r="AA108" s="132"/>
      <c r="AB108" s="132"/>
      <c r="AC108" s="132"/>
      <c r="AD108" s="132"/>
      <c r="AE108" s="132"/>
      <c r="AF108" s="132"/>
      <c r="AG108" s="132"/>
      <c r="AH108" s="132"/>
      <c r="AI108" s="132"/>
      <c r="AJ108" s="132"/>
      <c r="AK108" s="132"/>
      <c r="AL108" s="132"/>
      <c r="AM108" s="132"/>
      <c r="AN108" s="132"/>
      <c r="AO108" s="132"/>
      <c r="AP108" s="132"/>
      <c r="AQ108" s="132"/>
      <c r="AR108" s="132"/>
      <c r="AS108" s="132"/>
      <c r="AT108" s="109"/>
    </row>
    <row r="109" spans="1:46" ht="30" customHeight="1" x14ac:dyDescent="0.55000000000000004">
      <c r="A109" s="343"/>
      <c r="B109" s="319"/>
      <c r="C109" s="350" t="s">
        <v>125</v>
      </c>
      <c r="D109" s="351"/>
      <c r="E109" s="352"/>
      <c r="F109" s="174">
        <f>SUM(F106:F108)</f>
        <v>4</v>
      </c>
      <c r="G109" s="174">
        <f t="shared" ref="G109:Q109" si="48">SUM(G106:G108)</f>
        <v>5</v>
      </c>
      <c r="H109" s="174">
        <f t="shared" si="48"/>
        <v>6</v>
      </c>
      <c r="I109" s="174">
        <f t="shared" si="48"/>
        <v>7</v>
      </c>
      <c r="J109" s="174">
        <f t="shared" si="48"/>
        <v>8</v>
      </c>
      <c r="K109" s="174">
        <f t="shared" si="48"/>
        <v>9</v>
      </c>
      <c r="L109" s="174">
        <f t="shared" si="48"/>
        <v>9</v>
      </c>
      <c r="M109" s="174">
        <f t="shared" si="48"/>
        <v>11</v>
      </c>
      <c r="N109" s="174">
        <f t="shared" si="48"/>
        <v>12</v>
      </c>
      <c r="O109" s="174">
        <f t="shared" si="48"/>
        <v>13</v>
      </c>
      <c r="P109" s="174">
        <f t="shared" si="48"/>
        <v>17</v>
      </c>
      <c r="Q109" s="174">
        <f t="shared" si="48"/>
        <v>17</v>
      </c>
      <c r="R109" s="11">
        <f t="shared" si="44"/>
        <v>118</v>
      </c>
      <c r="V109" s="132"/>
      <c r="W109" s="132"/>
      <c r="X109" s="132"/>
      <c r="Y109" s="132"/>
      <c r="Z109" s="132"/>
      <c r="AA109" s="132"/>
      <c r="AB109" s="132"/>
      <c r="AC109" s="132"/>
      <c r="AD109" s="132"/>
      <c r="AE109" s="132"/>
      <c r="AF109" s="132"/>
      <c r="AG109" s="132"/>
      <c r="AH109" s="132"/>
      <c r="AI109" s="132"/>
      <c r="AJ109" s="132"/>
      <c r="AK109" s="132"/>
      <c r="AL109" s="132"/>
      <c r="AM109" s="132"/>
      <c r="AN109" s="132"/>
      <c r="AO109" s="132"/>
      <c r="AP109" s="132"/>
      <c r="AQ109" s="132"/>
      <c r="AR109" s="132"/>
      <c r="AS109" s="132"/>
      <c r="AT109" s="109"/>
    </row>
    <row r="110" spans="1:46" ht="30" customHeight="1" x14ac:dyDescent="0.55000000000000004">
      <c r="A110" s="343"/>
      <c r="B110" s="320" t="s">
        <v>212</v>
      </c>
      <c r="C110" s="350" t="s">
        <v>119</v>
      </c>
      <c r="D110" s="351"/>
      <c r="E110" s="352"/>
      <c r="F110" s="174">
        <f>SUM(F94,F98,F102,F106)</f>
        <v>3</v>
      </c>
      <c r="G110" s="174">
        <f>SUM(G94,G98,G102,G106)</f>
        <v>4</v>
      </c>
      <c r="H110" s="174">
        <f t="shared" ref="H110:Q110" si="49">SUM(H94,H98,H102,H106)</f>
        <v>6</v>
      </c>
      <c r="I110" s="174">
        <f t="shared" si="49"/>
        <v>8</v>
      </c>
      <c r="J110" s="174">
        <f t="shared" si="49"/>
        <v>8</v>
      </c>
      <c r="K110" s="174">
        <f t="shared" si="49"/>
        <v>10</v>
      </c>
      <c r="L110" s="174">
        <f t="shared" si="49"/>
        <v>10</v>
      </c>
      <c r="M110" s="174">
        <f t="shared" si="49"/>
        <v>9</v>
      </c>
      <c r="N110" s="174">
        <f t="shared" si="49"/>
        <v>14</v>
      </c>
      <c r="O110" s="174">
        <f t="shared" si="49"/>
        <v>16</v>
      </c>
      <c r="P110" s="174">
        <f t="shared" si="49"/>
        <v>17</v>
      </c>
      <c r="Q110" s="174">
        <f t="shared" si="49"/>
        <v>18</v>
      </c>
      <c r="R110" s="11">
        <f t="shared" si="44"/>
        <v>123</v>
      </c>
      <c r="V110" s="132"/>
      <c r="W110" s="132"/>
      <c r="X110" s="132"/>
      <c r="Y110" s="132"/>
      <c r="Z110" s="132"/>
      <c r="AA110" s="132"/>
      <c r="AB110" s="132"/>
      <c r="AC110" s="132"/>
      <c r="AD110" s="132"/>
      <c r="AE110" s="132"/>
      <c r="AF110" s="132"/>
      <c r="AG110" s="132"/>
      <c r="AH110" s="132"/>
      <c r="AI110" s="132"/>
      <c r="AJ110" s="132"/>
      <c r="AK110" s="132"/>
      <c r="AL110" s="132"/>
      <c r="AM110" s="132"/>
      <c r="AN110" s="132"/>
      <c r="AO110" s="132"/>
      <c r="AP110" s="132"/>
      <c r="AQ110" s="132"/>
      <c r="AR110" s="132"/>
      <c r="AS110" s="132"/>
      <c r="AT110" s="109"/>
    </row>
    <row r="111" spans="1:46" ht="30" customHeight="1" x14ac:dyDescent="0.55000000000000004">
      <c r="A111" s="343"/>
      <c r="B111" s="321"/>
      <c r="C111" s="350" t="s">
        <v>122</v>
      </c>
      <c r="D111" s="351"/>
      <c r="E111" s="352"/>
      <c r="F111" s="174">
        <f t="shared" ref="F111:Q112" si="50">SUM(F95,F99,F103,F107)</f>
        <v>4</v>
      </c>
      <c r="G111" s="174">
        <f t="shared" si="50"/>
        <v>8</v>
      </c>
      <c r="H111" s="174">
        <f t="shared" si="50"/>
        <v>8</v>
      </c>
      <c r="I111" s="174">
        <f t="shared" si="50"/>
        <v>8</v>
      </c>
      <c r="J111" s="174">
        <f t="shared" si="50"/>
        <v>12</v>
      </c>
      <c r="K111" s="174">
        <f t="shared" si="50"/>
        <v>12</v>
      </c>
      <c r="L111" s="174">
        <f t="shared" si="50"/>
        <v>12</v>
      </c>
      <c r="M111" s="174">
        <f t="shared" si="50"/>
        <v>16</v>
      </c>
      <c r="N111" s="174">
        <f t="shared" si="50"/>
        <v>14</v>
      </c>
      <c r="O111" s="174">
        <f t="shared" si="50"/>
        <v>13</v>
      </c>
      <c r="P111" s="174">
        <f t="shared" si="50"/>
        <v>16</v>
      </c>
      <c r="Q111" s="174">
        <f t="shared" si="50"/>
        <v>16</v>
      </c>
      <c r="R111" s="11">
        <f t="shared" si="44"/>
        <v>139</v>
      </c>
      <c r="V111" s="132"/>
      <c r="W111" s="132"/>
      <c r="X111" s="132"/>
      <c r="Y111" s="132"/>
      <c r="Z111" s="132"/>
      <c r="AA111" s="132"/>
      <c r="AB111" s="132"/>
      <c r="AC111" s="132"/>
      <c r="AD111" s="132"/>
      <c r="AE111" s="132"/>
      <c r="AF111" s="132"/>
      <c r="AG111" s="132"/>
      <c r="AH111" s="132"/>
      <c r="AI111" s="132"/>
      <c r="AJ111" s="132"/>
      <c r="AK111" s="132"/>
      <c r="AL111" s="132"/>
      <c r="AM111" s="132"/>
      <c r="AN111" s="132"/>
      <c r="AO111" s="132"/>
      <c r="AP111" s="132"/>
      <c r="AQ111" s="132"/>
      <c r="AR111" s="132"/>
      <c r="AS111" s="132"/>
      <c r="AT111" s="109"/>
    </row>
    <row r="112" spans="1:46" ht="30" customHeight="1" x14ac:dyDescent="0.55000000000000004">
      <c r="A112" s="343"/>
      <c r="B112" s="321"/>
      <c r="C112" s="350" t="s">
        <v>65</v>
      </c>
      <c r="D112" s="351"/>
      <c r="E112" s="352"/>
      <c r="F112" s="174">
        <f t="shared" si="50"/>
        <v>8</v>
      </c>
      <c r="G112" s="174">
        <f t="shared" si="50"/>
        <v>8</v>
      </c>
      <c r="H112" s="174">
        <f t="shared" si="50"/>
        <v>8</v>
      </c>
      <c r="I112" s="174">
        <f t="shared" si="50"/>
        <v>12</v>
      </c>
      <c r="J112" s="174">
        <f t="shared" si="50"/>
        <v>12</v>
      </c>
      <c r="K112" s="174">
        <f t="shared" si="50"/>
        <v>12</v>
      </c>
      <c r="L112" s="174">
        <f t="shared" si="50"/>
        <v>16</v>
      </c>
      <c r="M112" s="174">
        <f t="shared" si="50"/>
        <v>16</v>
      </c>
      <c r="N112" s="174">
        <f t="shared" si="50"/>
        <v>16</v>
      </c>
      <c r="O112" s="174">
        <f t="shared" si="50"/>
        <v>26</v>
      </c>
      <c r="P112" s="174">
        <f t="shared" si="50"/>
        <v>23</v>
      </c>
      <c r="Q112" s="174">
        <f t="shared" si="50"/>
        <v>26</v>
      </c>
      <c r="R112" s="11">
        <f t="shared" si="44"/>
        <v>183</v>
      </c>
      <c r="V112" s="132"/>
      <c r="W112" s="132"/>
      <c r="X112" s="132"/>
      <c r="Y112" s="132"/>
      <c r="Z112" s="132"/>
      <c r="AA112" s="132"/>
      <c r="AB112" s="132"/>
      <c r="AC112" s="132"/>
      <c r="AD112" s="132"/>
      <c r="AE112" s="132"/>
      <c r="AF112" s="132"/>
      <c r="AG112" s="132"/>
      <c r="AH112" s="132"/>
      <c r="AI112" s="132"/>
      <c r="AJ112" s="132"/>
      <c r="AK112" s="132"/>
      <c r="AL112" s="132"/>
      <c r="AM112" s="132"/>
      <c r="AN112" s="132"/>
      <c r="AO112" s="132"/>
      <c r="AP112" s="132"/>
      <c r="AQ112" s="132"/>
      <c r="AR112" s="132"/>
      <c r="AS112" s="132"/>
      <c r="AT112" s="109"/>
    </row>
    <row r="113" spans="1:46" ht="30" customHeight="1" x14ac:dyDescent="0.55000000000000004">
      <c r="A113" s="343"/>
      <c r="B113" s="339"/>
      <c r="C113" s="350" t="s">
        <v>125</v>
      </c>
      <c r="D113" s="351"/>
      <c r="E113" s="352"/>
      <c r="F113" s="174">
        <f>SUM(F110:F112)</f>
        <v>15</v>
      </c>
      <c r="G113" s="174">
        <f t="shared" ref="G113:Q113" si="51">SUM(G110:G112)</f>
        <v>20</v>
      </c>
      <c r="H113" s="174">
        <f t="shared" si="51"/>
        <v>22</v>
      </c>
      <c r="I113" s="174">
        <f t="shared" si="51"/>
        <v>28</v>
      </c>
      <c r="J113" s="174">
        <f t="shared" si="51"/>
        <v>32</v>
      </c>
      <c r="K113" s="174">
        <f t="shared" si="51"/>
        <v>34</v>
      </c>
      <c r="L113" s="174">
        <f t="shared" si="51"/>
        <v>38</v>
      </c>
      <c r="M113" s="174">
        <f t="shared" si="51"/>
        <v>41</v>
      </c>
      <c r="N113" s="174">
        <f t="shared" si="51"/>
        <v>44</v>
      </c>
      <c r="O113" s="174">
        <f t="shared" si="51"/>
        <v>55</v>
      </c>
      <c r="P113" s="174">
        <f t="shared" si="51"/>
        <v>56</v>
      </c>
      <c r="Q113" s="174">
        <f t="shared" si="51"/>
        <v>60</v>
      </c>
      <c r="R113" s="11">
        <f t="shared" si="44"/>
        <v>445</v>
      </c>
      <c r="V113" s="132"/>
      <c r="W113" s="132"/>
      <c r="X113" s="132"/>
      <c r="Y113" s="132"/>
      <c r="Z113" s="132"/>
      <c r="AA113" s="132"/>
      <c r="AB113" s="132"/>
      <c r="AC113" s="132"/>
      <c r="AD113" s="132"/>
      <c r="AE113" s="132"/>
      <c r="AF113" s="132"/>
      <c r="AG113" s="132"/>
      <c r="AH113" s="132"/>
      <c r="AI113" s="132"/>
      <c r="AJ113" s="132"/>
      <c r="AK113" s="132"/>
      <c r="AL113" s="132"/>
      <c r="AM113" s="132"/>
      <c r="AN113" s="132"/>
      <c r="AO113" s="132"/>
      <c r="AP113" s="132"/>
      <c r="AQ113" s="132"/>
      <c r="AR113" s="132"/>
      <c r="AS113" s="132"/>
      <c r="AT113" s="109"/>
    </row>
    <row r="114" spans="1:46" ht="30" customHeight="1" thickBot="1" x14ac:dyDescent="0.6">
      <c r="A114" s="349"/>
      <c r="B114" s="374" t="s">
        <v>213</v>
      </c>
      <c r="C114" s="375"/>
      <c r="D114" s="375"/>
      <c r="E114" s="376"/>
      <c r="F114" s="175">
        <v>10</v>
      </c>
      <c r="G114" s="175">
        <v>10</v>
      </c>
      <c r="H114" s="175">
        <v>10</v>
      </c>
      <c r="I114" s="175">
        <v>10</v>
      </c>
      <c r="J114" s="175">
        <v>10</v>
      </c>
      <c r="K114" s="175">
        <v>10</v>
      </c>
      <c r="L114" s="175">
        <v>10</v>
      </c>
      <c r="M114" s="175">
        <v>10</v>
      </c>
      <c r="N114" s="175">
        <v>10</v>
      </c>
      <c r="O114" s="175">
        <v>10</v>
      </c>
      <c r="P114" s="175">
        <v>10</v>
      </c>
      <c r="Q114" s="175">
        <v>10</v>
      </c>
      <c r="R114" s="103">
        <f t="shared" si="44"/>
        <v>120</v>
      </c>
      <c r="V114" s="132"/>
      <c r="W114" s="132"/>
      <c r="X114" s="132"/>
      <c r="Y114" s="132"/>
      <c r="Z114" s="132"/>
      <c r="AA114" s="132"/>
      <c r="AB114" s="132"/>
      <c r="AC114" s="132"/>
      <c r="AD114" s="132"/>
      <c r="AE114" s="132"/>
      <c r="AF114" s="132"/>
      <c r="AG114" s="132"/>
      <c r="AH114" s="132"/>
      <c r="AI114" s="132"/>
      <c r="AJ114" s="132"/>
      <c r="AK114" s="132"/>
      <c r="AL114" s="132"/>
      <c r="AM114" s="132"/>
      <c r="AN114" s="132"/>
      <c r="AO114" s="132"/>
      <c r="AP114" s="132"/>
      <c r="AQ114" s="132"/>
      <c r="AR114" s="132"/>
      <c r="AS114" s="132"/>
      <c r="AT114" s="109"/>
    </row>
    <row r="115" spans="1:46" ht="30" customHeight="1" thickTop="1" x14ac:dyDescent="0.55000000000000004">
      <c r="A115" s="363" t="s">
        <v>140</v>
      </c>
      <c r="B115" s="317" t="s">
        <v>208</v>
      </c>
      <c r="C115" s="350" t="s">
        <v>119</v>
      </c>
      <c r="D115" s="351"/>
      <c r="E115" s="352"/>
      <c r="F115" s="186">
        <f t="shared" ref="F115:Q115" si="52">ROUNDDOWN(IF($C$79=0,0,IF($C$79*$N$79&gt;=200,200*F94,$C$79*$N$79*F94)),0)</f>
        <v>120</v>
      </c>
      <c r="G115" s="186">
        <f t="shared" si="52"/>
        <v>240</v>
      </c>
      <c r="H115" s="186">
        <f t="shared" si="52"/>
        <v>240</v>
      </c>
      <c r="I115" s="186">
        <f t="shared" si="52"/>
        <v>240</v>
      </c>
      <c r="J115" s="186">
        <f t="shared" si="52"/>
        <v>240</v>
      </c>
      <c r="K115" s="186">
        <f t="shared" si="52"/>
        <v>360</v>
      </c>
      <c r="L115" s="186">
        <f t="shared" si="52"/>
        <v>480</v>
      </c>
      <c r="M115" s="186">
        <f t="shared" si="52"/>
        <v>360</v>
      </c>
      <c r="N115" s="186">
        <f t="shared" si="52"/>
        <v>240</v>
      </c>
      <c r="O115" s="186">
        <f t="shared" si="52"/>
        <v>360</v>
      </c>
      <c r="P115" s="186">
        <f t="shared" si="52"/>
        <v>600</v>
      </c>
      <c r="Q115" s="186">
        <f t="shared" si="52"/>
        <v>600</v>
      </c>
      <c r="R115" s="28">
        <f t="shared" si="44"/>
        <v>4080</v>
      </c>
      <c r="V115" s="132"/>
      <c r="W115" s="132"/>
      <c r="X115" s="132"/>
      <c r="Y115" s="132"/>
      <c r="Z115" s="132"/>
      <c r="AA115" s="132"/>
      <c r="AB115" s="132"/>
      <c r="AC115" s="132"/>
      <c r="AD115" s="132"/>
      <c r="AE115" s="132"/>
      <c r="AF115" s="132"/>
      <c r="AG115" s="132"/>
      <c r="AH115" s="132"/>
      <c r="AI115" s="132"/>
      <c r="AJ115" s="132"/>
      <c r="AK115" s="132"/>
      <c r="AL115" s="132"/>
      <c r="AM115" s="132"/>
      <c r="AN115" s="132"/>
      <c r="AO115" s="132"/>
      <c r="AP115" s="132"/>
      <c r="AQ115" s="132"/>
      <c r="AR115" s="132"/>
      <c r="AS115" s="132"/>
      <c r="AT115" s="109"/>
    </row>
    <row r="116" spans="1:46" ht="30" customHeight="1" x14ac:dyDescent="0.55000000000000004">
      <c r="A116" s="343"/>
      <c r="B116" s="318"/>
      <c r="C116" s="350" t="s">
        <v>122</v>
      </c>
      <c r="D116" s="351"/>
      <c r="E116" s="352"/>
      <c r="F116" s="186">
        <f t="shared" ref="F116:Q116" si="53">ROUNDDOWN(IF($C$79=0,0,IF($C$79*$N$80&gt;=200,200*F95,$C$79*$N$80*F95)),0)</f>
        <v>75</v>
      </c>
      <c r="G116" s="186">
        <f t="shared" si="53"/>
        <v>150</v>
      </c>
      <c r="H116" s="186">
        <f t="shared" si="53"/>
        <v>150</v>
      </c>
      <c r="I116" s="186">
        <f t="shared" si="53"/>
        <v>150</v>
      </c>
      <c r="J116" s="186">
        <f t="shared" si="53"/>
        <v>225</v>
      </c>
      <c r="K116" s="186">
        <f t="shared" si="53"/>
        <v>225</v>
      </c>
      <c r="L116" s="186">
        <f t="shared" si="53"/>
        <v>225</v>
      </c>
      <c r="M116" s="186">
        <f t="shared" si="53"/>
        <v>300</v>
      </c>
      <c r="N116" s="186">
        <f t="shared" si="53"/>
        <v>150</v>
      </c>
      <c r="O116" s="186">
        <f t="shared" si="53"/>
        <v>225</v>
      </c>
      <c r="P116" s="186">
        <f t="shared" si="53"/>
        <v>375</v>
      </c>
      <c r="Q116" s="186">
        <f t="shared" si="53"/>
        <v>375</v>
      </c>
      <c r="R116" s="12">
        <f t="shared" si="44"/>
        <v>2625</v>
      </c>
      <c r="V116" s="132"/>
      <c r="W116" s="132"/>
      <c r="X116" s="132"/>
      <c r="Y116" s="132"/>
      <c r="Z116" s="132"/>
      <c r="AA116" s="132"/>
      <c r="AB116" s="132"/>
      <c r="AC116" s="132"/>
      <c r="AD116" s="132"/>
      <c r="AE116" s="132"/>
      <c r="AF116" s="132"/>
      <c r="AG116" s="132"/>
      <c r="AH116" s="132"/>
      <c r="AI116" s="132"/>
      <c r="AJ116" s="132"/>
      <c r="AK116" s="132"/>
      <c r="AL116" s="132"/>
      <c r="AM116" s="132"/>
      <c r="AN116" s="132"/>
      <c r="AO116" s="132"/>
      <c r="AP116" s="132"/>
      <c r="AQ116" s="132"/>
      <c r="AR116" s="132"/>
      <c r="AT116" s="109"/>
    </row>
    <row r="117" spans="1:46" ht="30" customHeight="1" x14ac:dyDescent="0.55000000000000004">
      <c r="A117" s="343"/>
      <c r="B117" s="318"/>
      <c r="C117" s="350" t="s">
        <v>65</v>
      </c>
      <c r="D117" s="351"/>
      <c r="E117" s="352"/>
      <c r="F117" s="187">
        <f t="shared" ref="F117:Q117" si="54">ROUNDDOWN(IF($C$80=0,0,IF(($C$80*$N$81+20)&gt;=200,200*F96,($C$80*$N$81+20)*F96)),0)</f>
        <v>107</v>
      </c>
      <c r="G117" s="187">
        <f t="shared" si="54"/>
        <v>107</v>
      </c>
      <c r="H117" s="187">
        <f t="shared" si="54"/>
        <v>107</v>
      </c>
      <c r="I117" s="187">
        <f t="shared" si="54"/>
        <v>160</v>
      </c>
      <c r="J117" s="187">
        <f t="shared" si="54"/>
        <v>160</v>
      </c>
      <c r="K117" s="187">
        <f t="shared" si="54"/>
        <v>160</v>
      </c>
      <c r="L117" s="187">
        <f t="shared" si="54"/>
        <v>214</v>
      </c>
      <c r="M117" s="187">
        <f t="shared" si="54"/>
        <v>214</v>
      </c>
      <c r="N117" s="187">
        <f t="shared" si="54"/>
        <v>214</v>
      </c>
      <c r="O117" s="187">
        <f t="shared" si="54"/>
        <v>428</v>
      </c>
      <c r="P117" s="187">
        <f t="shared" si="54"/>
        <v>268</v>
      </c>
      <c r="Q117" s="187">
        <f t="shared" si="54"/>
        <v>268</v>
      </c>
      <c r="R117" s="12">
        <f t="shared" si="44"/>
        <v>2407</v>
      </c>
      <c r="AT117" s="109"/>
    </row>
    <row r="118" spans="1:46" ht="30" customHeight="1" x14ac:dyDescent="0.55000000000000004">
      <c r="A118" s="343"/>
      <c r="B118" s="319"/>
      <c r="C118" s="350" t="s">
        <v>125</v>
      </c>
      <c r="D118" s="351"/>
      <c r="E118" s="352"/>
      <c r="F118" s="181">
        <f>SUM(F115:F117)</f>
        <v>302</v>
      </c>
      <c r="G118" s="181">
        <f t="shared" ref="G118:Q118" si="55">SUM(G115:G117)</f>
        <v>497</v>
      </c>
      <c r="H118" s="181">
        <f t="shared" si="55"/>
        <v>497</v>
      </c>
      <c r="I118" s="181">
        <f t="shared" si="55"/>
        <v>550</v>
      </c>
      <c r="J118" s="181">
        <f t="shared" si="55"/>
        <v>625</v>
      </c>
      <c r="K118" s="181">
        <f t="shared" si="55"/>
        <v>745</v>
      </c>
      <c r="L118" s="181">
        <f t="shared" si="55"/>
        <v>919</v>
      </c>
      <c r="M118" s="181">
        <f t="shared" si="55"/>
        <v>874</v>
      </c>
      <c r="N118" s="181">
        <f t="shared" si="55"/>
        <v>604</v>
      </c>
      <c r="O118" s="181">
        <f t="shared" si="55"/>
        <v>1013</v>
      </c>
      <c r="P118" s="181">
        <f t="shared" si="55"/>
        <v>1243</v>
      </c>
      <c r="Q118" s="181">
        <f t="shared" si="55"/>
        <v>1243</v>
      </c>
      <c r="R118" s="12">
        <f t="shared" si="44"/>
        <v>9112</v>
      </c>
      <c r="AT118" s="109"/>
    </row>
    <row r="119" spans="1:46" ht="30" customHeight="1" x14ac:dyDescent="0.55000000000000004">
      <c r="A119" s="343"/>
      <c r="B119" s="317" t="s">
        <v>209</v>
      </c>
      <c r="C119" s="362" t="s">
        <v>143</v>
      </c>
      <c r="D119" s="324"/>
      <c r="E119" s="325"/>
      <c r="F119" s="186">
        <f t="shared" ref="F119:Q119" si="56">ROUNDDOWN(IF($C$81=0,0,IF($C$81*$N$79&gt;=200,200*F98,$C$81*$N$79*F98)),0)</f>
        <v>96</v>
      </c>
      <c r="G119" s="186">
        <f t="shared" si="56"/>
        <v>96</v>
      </c>
      <c r="H119" s="186">
        <f t="shared" si="56"/>
        <v>192</v>
      </c>
      <c r="I119" s="186">
        <f t="shared" si="56"/>
        <v>192</v>
      </c>
      <c r="J119" s="186">
        <f t="shared" si="56"/>
        <v>192</v>
      </c>
      <c r="K119" s="186">
        <f t="shared" si="56"/>
        <v>96</v>
      </c>
      <c r="L119" s="186">
        <f t="shared" si="56"/>
        <v>96</v>
      </c>
      <c r="M119" s="186">
        <f t="shared" si="56"/>
        <v>96</v>
      </c>
      <c r="N119" s="186">
        <f t="shared" si="56"/>
        <v>384</v>
      </c>
      <c r="O119" s="186">
        <f t="shared" si="56"/>
        <v>384</v>
      </c>
      <c r="P119" s="186">
        <f t="shared" si="56"/>
        <v>384</v>
      </c>
      <c r="Q119" s="186">
        <f t="shared" si="56"/>
        <v>480</v>
      </c>
      <c r="R119" s="12">
        <f t="shared" si="44"/>
        <v>2688</v>
      </c>
      <c r="AT119" s="109"/>
    </row>
    <row r="120" spans="1:46" ht="30" customHeight="1" x14ac:dyDescent="0.55000000000000004">
      <c r="A120" s="343"/>
      <c r="B120" s="318"/>
      <c r="C120" s="335" t="s">
        <v>144</v>
      </c>
      <c r="D120" s="327"/>
      <c r="E120" s="328"/>
      <c r="F120" s="186">
        <f t="shared" ref="F120:Q120" si="57">ROUNDDOWN(IF($C$81=0,0,IF($C$81*$N$80&gt;=200,200*F99,$C$81*$N$80*F99)),0)</f>
        <v>60</v>
      </c>
      <c r="G120" s="186">
        <f t="shared" si="57"/>
        <v>120</v>
      </c>
      <c r="H120" s="186">
        <f t="shared" si="57"/>
        <v>120</v>
      </c>
      <c r="I120" s="186">
        <f t="shared" si="57"/>
        <v>120</v>
      </c>
      <c r="J120" s="186">
        <f t="shared" si="57"/>
        <v>180</v>
      </c>
      <c r="K120" s="186">
        <f t="shared" si="57"/>
        <v>180</v>
      </c>
      <c r="L120" s="186">
        <f t="shared" si="57"/>
        <v>180</v>
      </c>
      <c r="M120" s="186">
        <f t="shared" si="57"/>
        <v>240</v>
      </c>
      <c r="N120" s="186">
        <f t="shared" si="57"/>
        <v>240</v>
      </c>
      <c r="O120" s="186">
        <f t="shared" si="57"/>
        <v>180</v>
      </c>
      <c r="P120" s="186">
        <f t="shared" si="57"/>
        <v>300</v>
      </c>
      <c r="Q120" s="186">
        <f t="shared" si="57"/>
        <v>300</v>
      </c>
      <c r="R120" s="12">
        <f t="shared" si="44"/>
        <v>2220</v>
      </c>
      <c r="AT120" s="109"/>
    </row>
    <row r="121" spans="1:46" ht="30" customHeight="1" x14ac:dyDescent="0.55000000000000004">
      <c r="A121" s="343"/>
      <c r="B121" s="318"/>
      <c r="C121" s="336" t="s">
        <v>145</v>
      </c>
      <c r="D121" s="330"/>
      <c r="E121" s="331"/>
      <c r="F121" s="187">
        <f t="shared" ref="F121:Q121" si="58">ROUNDDOWN(IF($C$82=0,0,IF(($C$82*$N$81+20)&gt;=200,200*F100,($C$82*$N$81+20)*F100)),0)</f>
        <v>80</v>
      </c>
      <c r="G121" s="187">
        <f t="shared" si="58"/>
        <v>80</v>
      </c>
      <c r="H121" s="187">
        <f t="shared" si="58"/>
        <v>80</v>
      </c>
      <c r="I121" s="187">
        <f t="shared" si="58"/>
        <v>120</v>
      </c>
      <c r="J121" s="187">
        <f t="shared" si="58"/>
        <v>120</v>
      </c>
      <c r="K121" s="187">
        <f t="shared" si="58"/>
        <v>120</v>
      </c>
      <c r="L121" s="187">
        <f t="shared" si="58"/>
        <v>160</v>
      </c>
      <c r="M121" s="187">
        <f t="shared" si="58"/>
        <v>160</v>
      </c>
      <c r="N121" s="187">
        <f t="shared" si="58"/>
        <v>160</v>
      </c>
      <c r="O121" s="187">
        <f t="shared" si="58"/>
        <v>320</v>
      </c>
      <c r="P121" s="187">
        <f t="shared" si="58"/>
        <v>200</v>
      </c>
      <c r="Q121" s="187">
        <f t="shared" si="58"/>
        <v>320</v>
      </c>
      <c r="R121" s="12">
        <f t="shared" si="44"/>
        <v>1920</v>
      </c>
      <c r="AT121" s="109"/>
    </row>
    <row r="122" spans="1:46" ht="30" customHeight="1" x14ac:dyDescent="0.55000000000000004">
      <c r="A122" s="343"/>
      <c r="B122" s="319"/>
      <c r="C122" s="350" t="s">
        <v>125</v>
      </c>
      <c r="D122" s="351"/>
      <c r="E122" s="352"/>
      <c r="F122" s="181">
        <f>SUM(F119:F121)</f>
        <v>236</v>
      </c>
      <c r="G122" s="181">
        <f t="shared" ref="G122:Q122" si="59">SUM(G119:G121)</f>
        <v>296</v>
      </c>
      <c r="H122" s="181">
        <f t="shared" si="59"/>
        <v>392</v>
      </c>
      <c r="I122" s="181">
        <f t="shared" si="59"/>
        <v>432</v>
      </c>
      <c r="J122" s="181">
        <f t="shared" si="59"/>
        <v>492</v>
      </c>
      <c r="K122" s="181">
        <f t="shared" si="59"/>
        <v>396</v>
      </c>
      <c r="L122" s="181">
        <f t="shared" si="59"/>
        <v>436</v>
      </c>
      <c r="M122" s="181">
        <f t="shared" si="59"/>
        <v>496</v>
      </c>
      <c r="N122" s="181">
        <f t="shared" si="59"/>
        <v>784</v>
      </c>
      <c r="O122" s="181">
        <f t="shared" si="59"/>
        <v>884</v>
      </c>
      <c r="P122" s="181">
        <f t="shared" si="59"/>
        <v>884</v>
      </c>
      <c r="Q122" s="181">
        <f t="shared" si="59"/>
        <v>1100</v>
      </c>
      <c r="R122" s="12">
        <f t="shared" si="44"/>
        <v>6828</v>
      </c>
      <c r="AT122" s="109"/>
    </row>
    <row r="123" spans="1:46" ht="30" customHeight="1" x14ac:dyDescent="0.55000000000000004">
      <c r="A123" s="343"/>
      <c r="B123" s="317" t="s">
        <v>210</v>
      </c>
      <c r="C123" s="362" t="s">
        <v>143</v>
      </c>
      <c r="D123" s="324"/>
      <c r="E123" s="325"/>
      <c r="F123" s="186">
        <f t="shared" ref="F123:Q123" si="60">ROUNDDOWN(IF($C$83=0,0,IF($C$83*$N$79&gt;=200,200*F102,$C$83*$N$79*F102)),0)</f>
        <v>0</v>
      </c>
      <c r="G123" s="186">
        <f t="shared" si="60"/>
        <v>0</v>
      </c>
      <c r="H123" s="186">
        <f t="shared" si="60"/>
        <v>0</v>
      </c>
      <c r="I123" s="186">
        <f>ROUNDDOWN(IF($C$83=0,0,IF($C$83*$N$79&gt;=200,200*I102,$C$83*$N$79*I102)),0)</f>
        <v>256</v>
      </c>
      <c r="J123" s="186">
        <f t="shared" si="60"/>
        <v>256</v>
      </c>
      <c r="K123" s="186">
        <f t="shared" si="60"/>
        <v>384</v>
      </c>
      <c r="L123" s="186">
        <f t="shared" si="60"/>
        <v>384</v>
      </c>
      <c r="M123" s="186">
        <f t="shared" si="60"/>
        <v>256</v>
      </c>
      <c r="N123" s="186">
        <f t="shared" si="60"/>
        <v>512</v>
      </c>
      <c r="O123" s="186">
        <f t="shared" si="60"/>
        <v>640</v>
      </c>
      <c r="P123" s="186">
        <f t="shared" si="60"/>
        <v>256</v>
      </c>
      <c r="Q123" s="186">
        <f t="shared" si="60"/>
        <v>256</v>
      </c>
      <c r="R123" s="12">
        <f t="shared" si="44"/>
        <v>3200</v>
      </c>
      <c r="AT123" s="109"/>
    </row>
    <row r="124" spans="1:46" ht="30" customHeight="1" x14ac:dyDescent="0.55000000000000004">
      <c r="A124" s="343"/>
      <c r="B124" s="318"/>
      <c r="C124" s="335" t="s">
        <v>144</v>
      </c>
      <c r="D124" s="327"/>
      <c r="E124" s="328"/>
      <c r="F124" s="186">
        <f t="shared" ref="F124:Q124" si="61">ROUNDDOWN(IF($C$83=0,0,IF($C$83*$N$80&gt;=200,200*F103,$C$83*$N$80*F103)),0)</f>
        <v>80</v>
      </c>
      <c r="G124" s="186">
        <f t="shared" si="61"/>
        <v>160</v>
      </c>
      <c r="H124" s="186">
        <f t="shared" si="61"/>
        <v>160</v>
      </c>
      <c r="I124" s="186">
        <f>ROUNDDOWN(IF($C$83=0,0,IF($C$83*$N$80&gt;=200,200*I103,$C$83*$N$80*I103)),0)</f>
        <v>160</v>
      </c>
      <c r="J124" s="186">
        <f t="shared" si="61"/>
        <v>240</v>
      </c>
      <c r="K124" s="186">
        <f t="shared" si="61"/>
        <v>240</v>
      </c>
      <c r="L124" s="186">
        <f t="shared" si="61"/>
        <v>240</v>
      </c>
      <c r="M124" s="186">
        <f t="shared" si="61"/>
        <v>320</v>
      </c>
      <c r="N124" s="186">
        <f t="shared" si="61"/>
        <v>320</v>
      </c>
      <c r="O124" s="186">
        <f t="shared" si="61"/>
        <v>240</v>
      </c>
      <c r="P124" s="186">
        <f t="shared" si="61"/>
        <v>240</v>
      </c>
      <c r="Q124" s="186">
        <f t="shared" si="61"/>
        <v>240</v>
      </c>
      <c r="R124" s="12">
        <f t="shared" si="44"/>
        <v>2640</v>
      </c>
      <c r="AT124" s="109"/>
    </row>
    <row r="125" spans="1:46" ht="30" customHeight="1" x14ac:dyDescent="0.55000000000000004">
      <c r="A125" s="343"/>
      <c r="B125" s="318"/>
      <c r="C125" s="336" t="s">
        <v>145</v>
      </c>
      <c r="D125" s="330"/>
      <c r="E125" s="331"/>
      <c r="F125" s="187">
        <f t="shared" ref="F125:Q125" si="62">ROUNDDOWN(IF($C$84=0,0,IF(($C$84*$N$81+20)&gt;=200,200*F104,($C$84*$N$81+20)*F104)),0)</f>
        <v>112</v>
      </c>
      <c r="G125" s="187">
        <f t="shared" si="62"/>
        <v>112</v>
      </c>
      <c r="H125" s="187">
        <f t="shared" si="62"/>
        <v>112</v>
      </c>
      <c r="I125" s="187">
        <f>ROUNDDOWN(IF($C$84=0,0,IF(($C$84*$N$81+20)&gt;=200,200*I104,($C$84*$N$81+20)*I104)),0)</f>
        <v>168</v>
      </c>
      <c r="J125" s="187">
        <f t="shared" si="62"/>
        <v>168</v>
      </c>
      <c r="K125" s="187">
        <f t="shared" si="62"/>
        <v>168</v>
      </c>
      <c r="L125" s="187">
        <f t="shared" si="62"/>
        <v>224</v>
      </c>
      <c r="M125" s="187">
        <f t="shared" si="62"/>
        <v>224</v>
      </c>
      <c r="N125" s="187">
        <f t="shared" si="62"/>
        <v>224</v>
      </c>
      <c r="O125" s="187">
        <f t="shared" si="62"/>
        <v>280</v>
      </c>
      <c r="P125" s="187">
        <f t="shared" si="62"/>
        <v>280</v>
      </c>
      <c r="Q125" s="187">
        <f t="shared" si="62"/>
        <v>280</v>
      </c>
      <c r="R125" s="12">
        <f t="shared" si="44"/>
        <v>2352</v>
      </c>
      <c r="AT125" s="109"/>
    </row>
    <row r="126" spans="1:46" ht="30" customHeight="1" x14ac:dyDescent="0.55000000000000004">
      <c r="A126" s="343"/>
      <c r="B126" s="319"/>
      <c r="C126" s="350" t="s">
        <v>125</v>
      </c>
      <c r="D126" s="351"/>
      <c r="E126" s="352"/>
      <c r="F126" s="181">
        <f>SUM(F123:F125)</f>
        <v>192</v>
      </c>
      <c r="G126" s="181">
        <f t="shared" ref="G126:Q126" si="63">SUM(G123:G125)</f>
        <v>272</v>
      </c>
      <c r="H126" s="181">
        <f t="shared" si="63"/>
        <v>272</v>
      </c>
      <c r="I126" s="181">
        <f t="shared" si="63"/>
        <v>584</v>
      </c>
      <c r="J126" s="181">
        <f t="shared" si="63"/>
        <v>664</v>
      </c>
      <c r="K126" s="181">
        <f t="shared" si="63"/>
        <v>792</v>
      </c>
      <c r="L126" s="181">
        <f t="shared" si="63"/>
        <v>848</v>
      </c>
      <c r="M126" s="181">
        <f t="shared" si="63"/>
        <v>800</v>
      </c>
      <c r="N126" s="181">
        <f t="shared" si="63"/>
        <v>1056</v>
      </c>
      <c r="O126" s="181">
        <f t="shared" si="63"/>
        <v>1160</v>
      </c>
      <c r="P126" s="181">
        <f t="shared" si="63"/>
        <v>776</v>
      </c>
      <c r="Q126" s="181">
        <f t="shared" si="63"/>
        <v>776</v>
      </c>
      <c r="R126" s="12">
        <f t="shared" si="44"/>
        <v>8192</v>
      </c>
      <c r="AT126" s="109"/>
    </row>
    <row r="127" spans="1:46" ht="30" customHeight="1" x14ac:dyDescent="0.55000000000000004">
      <c r="A127" s="343"/>
      <c r="B127" s="317" t="s">
        <v>211</v>
      </c>
      <c r="C127" s="362" t="s">
        <v>143</v>
      </c>
      <c r="D127" s="324"/>
      <c r="E127" s="325"/>
      <c r="F127" s="186">
        <f t="shared" ref="F127:Q127" si="64">ROUNDDOWN(IF($C$85=0,0,IF($C$85*$N$79&gt;=100,100*F106,$C$85*$N$79*F106)),0)</f>
        <v>83</v>
      </c>
      <c r="G127" s="186">
        <f>ROUNDDOWN(IF($C$85=0,0,IF($C$85*$N$79&gt;=100,100*G106,$C$85*$N$79*G106)),0)</f>
        <v>83</v>
      </c>
      <c r="H127" s="186">
        <f t="shared" si="64"/>
        <v>166</v>
      </c>
      <c r="I127" s="186">
        <f t="shared" si="64"/>
        <v>166</v>
      </c>
      <c r="J127" s="186">
        <f t="shared" si="64"/>
        <v>166</v>
      </c>
      <c r="K127" s="186">
        <f t="shared" si="64"/>
        <v>249</v>
      </c>
      <c r="L127" s="186">
        <f t="shared" si="64"/>
        <v>166</v>
      </c>
      <c r="M127" s="186">
        <f t="shared" si="64"/>
        <v>249</v>
      </c>
      <c r="N127" s="186">
        <f t="shared" si="64"/>
        <v>332</v>
      </c>
      <c r="O127" s="186">
        <f t="shared" si="64"/>
        <v>332</v>
      </c>
      <c r="P127" s="186">
        <f t="shared" si="64"/>
        <v>499</v>
      </c>
      <c r="Q127" s="186">
        <f t="shared" si="64"/>
        <v>499</v>
      </c>
      <c r="R127" s="12">
        <f t="shared" si="44"/>
        <v>2990</v>
      </c>
      <c r="AT127" s="109"/>
    </row>
    <row r="128" spans="1:46" ht="30" customHeight="1" x14ac:dyDescent="0.55000000000000004">
      <c r="A128" s="343"/>
      <c r="B128" s="318"/>
      <c r="C128" s="335" t="s">
        <v>144</v>
      </c>
      <c r="D128" s="327"/>
      <c r="E128" s="328"/>
      <c r="F128" s="186">
        <f t="shared" ref="F128:Q128" si="65">ROUNDDOWN(IF($C$85=0,0,IF($C$85*$N$80&gt;=100,100*F107,$C$85*$N$80*F107)),0)</f>
        <v>52</v>
      </c>
      <c r="G128" s="186">
        <f t="shared" si="65"/>
        <v>104</v>
      </c>
      <c r="H128" s="186">
        <f t="shared" si="65"/>
        <v>104</v>
      </c>
      <c r="I128" s="186">
        <f t="shared" si="65"/>
        <v>104</v>
      </c>
      <c r="J128" s="186">
        <f t="shared" si="65"/>
        <v>156</v>
      </c>
      <c r="K128" s="186">
        <f t="shared" si="65"/>
        <v>156</v>
      </c>
      <c r="L128" s="186">
        <f t="shared" si="65"/>
        <v>156</v>
      </c>
      <c r="M128" s="186">
        <f t="shared" si="65"/>
        <v>208</v>
      </c>
      <c r="N128" s="186">
        <f t="shared" si="65"/>
        <v>208</v>
      </c>
      <c r="O128" s="186">
        <f t="shared" si="65"/>
        <v>208</v>
      </c>
      <c r="P128" s="186">
        <f t="shared" si="65"/>
        <v>156</v>
      </c>
      <c r="Q128" s="186">
        <f t="shared" si="65"/>
        <v>156</v>
      </c>
      <c r="R128" s="12">
        <f t="shared" si="44"/>
        <v>1768</v>
      </c>
      <c r="AT128" s="109"/>
    </row>
    <row r="129" spans="1:46" ht="30" customHeight="1" x14ac:dyDescent="0.55000000000000004">
      <c r="A129" s="343"/>
      <c r="B129" s="318"/>
      <c r="C129" s="336" t="s">
        <v>145</v>
      </c>
      <c r="D129" s="330"/>
      <c r="E129" s="331"/>
      <c r="F129" s="187">
        <f t="shared" ref="F129:Q129" si="66">ROUNDDOWN(IF($C$86=0,0,IF(($C$86*$N$81+20)&gt;=100,100*F108,($C$86*$N$81+20)*F108)),0)</f>
        <v>64</v>
      </c>
      <c r="G129" s="187">
        <f>ROUNDDOWN(IF($C$86=0,0,IF(($C$86*$N$81+20)&gt;=100,100*G108,($C$86*$N$81+20)*G108)),0)</f>
        <v>64</v>
      </c>
      <c r="H129" s="187">
        <f t="shared" si="66"/>
        <v>64</v>
      </c>
      <c r="I129" s="187">
        <f t="shared" si="66"/>
        <v>96</v>
      </c>
      <c r="J129" s="187">
        <f t="shared" si="66"/>
        <v>96</v>
      </c>
      <c r="K129" s="187">
        <f t="shared" si="66"/>
        <v>96</v>
      </c>
      <c r="L129" s="187">
        <f t="shared" si="66"/>
        <v>128</v>
      </c>
      <c r="M129" s="187">
        <f t="shared" si="66"/>
        <v>128</v>
      </c>
      <c r="N129" s="187">
        <f t="shared" si="66"/>
        <v>128</v>
      </c>
      <c r="O129" s="187">
        <f t="shared" si="66"/>
        <v>160</v>
      </c>
      <c r="P129" s="187">
        <f t="shared" si="66"/>
        <v>256</v>
      </c>
      <c r="Q129" s="187">
        <f t="shared" si="66"/>
        <v>256</v>
      </c>
      <c r="R129" s="12">
        <f t="shared" si="44"/>
        <v>1536</v>
      </c>
      <c r="AT129" s="109"/>
    </row>
    <row r="130" spans="1:46" ht="30" customHeight="1" x14ac:dyDescent="0.55000000000000004">
      <c r="A130" s="343"/>
      <c r="B130" s="319"/>
      <c r="C130" s="350" t="s">
        <v>125</v>
      </c>
      <c r="D130" s="351"/>
      <c r="E130" s="352"/>
      <c r="F130" s="181">
        <f>SUM(F127:F129)</f>
        <v>199</v>
      </c>
      <c r="G130" s="181">
        <f t="shared" ref="G130:Q130" si="67">SUM(G127:G129)</f>
        <v>251</v>
      </c>
      <c r="H130" s="181">
        <f t="shared" si="67"/>
        <v>334</v>
      </c>
      <c r="I130" s="181">
        <f t="shared" si="67"/>
        <v>366</v>
      </c>
      <c r="J130" s="181">
        <f t="shared" si="67"/>
        <v>418</v>
      </c>
      <c r="K130" s="181">
        <f t="shared" si="67"/>
        <v>501</v>
      </c>
      <c r="L130" s="181">
        <f t="shared" si="67"/>
        <v>450</v>
      </c>
      <c r="M130" s="181">
        <f t="shared" si="67"/>
        <v>585</v>
      </c>
      <c r="N130" s="181">
        <f t="shared" si="67"/>
        <v>668</v>
      </c>
      <c r="O130" s="181">
        <f t="shared" si="67"/>
        <v>700</v>
      </c>
      <c r="P130" s="181">
        <f t="shared" si="67"/>
        <v>911</v>
      </c>
      <c r="Q130" s="181">
        <f t="shared" si="67"/>
        <v>911</v>
      </c>
      <c r="R130" s="12">
        <f t="shared" si="44"/>
        <v>6294</v>
      </c>
      <c r="AS130" s="132"/>
      <c r="AT130" s="109"/>
    </row>
    <row r="131" spans="1:46" ht="30" customHeight="1" x14ac:dyDescent="0.55000000000000004">
      <c r="A131" s="343"/>
      <c r="B131" s="320" t="s">
        <v>212</v>
      </c>
      <c r="C131" s="323" t="s">
        <v>143</v>
      </c>
      <c r="D131" s="324"/>
      <c r="E131" s="325"/>
      <c r="F131" s="181">
        <f>SUM(F115,F119,F123,F127)</f>
        <v>299</v>
      </c>
      <c r="G131" s="181">
        <f t="shared" ref="G131:Q131" si="68">SUM(G115,G119,G123,G127)</f>
        <v>419</v>
      </c>
      <c r="H131" s="181">
        <f t="shared" si="68"/>
        <v>598</v>
      </c>
      <c r="I131" s="181">
        <f t="shared" si="68"/>
        <v>854</v>
      </c>
      <c r="J131" s="181">
        <f t="shared" si="68"/>
        <v>854</v>
      </c>
      <c r="K131" s="181">
        <f t="shared" si="68"/>
        <v>1089</v>
      </c>
      <c r="L131" s="181">
        <f t="shared" si="68"/>
        <v>1126</v>
      </c>
      <c r="M131" s="181">
        <f t="shared" si="68"/>
        <v>961</v>
      </c>
      <c r="N131" s="181">
        <f t="shared" si="68"/>
        <v>1468</v>
      </c>
      <c r="O131" s="181">
        <f t="shared" si="68"/>
        <v>1716</v>
      </c>
      <c r="P131" s="181">
        <f t="shared" si="68"/>
        <v>1739</v>
      </c>
      <c r="Q131" s="181">
        <f t="shared" si="68"/>
        <v>1835</v>
      </c>
      <c r="R131" s="12">
        <f t="shared" si="44"/>
        <v>12958</v>
      </c>
      <c r="V131" s="132"/>
      <c r="W131" s="132"/>
      <c r="X131" s="132"/>
      <c r="Y131" s="132"/>
      <c r="Z131" s="132"/>
      <c r="AA131" s="132"/>
      <c r="AB131" s="132"/>
      <c r="AC131" s="132"/>
      <c r="AD131" s="132"/>
      <c r="AE131" s="132"/>
      <c r="AF131" s="132"/>
      <c r="AG131" s="132"/>
      <c r="AH131" s="132"/>
      <c r="AI131" s="132"/>
      <c r="AJ131" s="132"/>
      <c r="AK131" s="132"/>
      <c r="AL131" s="132"/>
      <c r="AM131" s="132"/>
      <c r="AN131" s="132"/>
      <c r="AO131" s="132"/>
      <c r="AP131" s="132"/>
      <c r="AQ131" s="132"/>
      <c r="AR131" s="132"/>
      <c r="AS131" s="132"/>
      <c r="AT131" s="109"/>
    </row>
    <row r="132" spans="1:46" ht="30" customHeight="1" x14ac:dyDescent="0.55000000000000004">
      <c r="A132" s="343"/>
      <c r="B132" s="321"/>
      <c r="C132" s="326" t="s">
        <v>144</v>
      </c>
      <c r="D132" s="327"/>
      <c r="E132" s="328"/>
      <c r="F132" s="181">
        <f t="shared" ref="F132:Q133" si="69">SUM(F116,F120,F124,F128)</f>
        <v>267</v>
      </c>
      <c r="G132" s="181">
        <f t="shared" si="69"/>
        <v>534</v>
      </c>
      <c r="H132" s="181">
        <f t="shared" si="69"/>
        <v>534</v>
      </c>
      <c r="I132" s="181">
        <f t="shared" si="69"/>
        <v>534</v>
      </c>
      <c r="J132" s="181">
        <f t="shared" si="69"/>
        <v>801</v>
      </c>
      <c r="K132" s="181">
        <f t="shared" si="69"/>
        <v>801</v>
      </c>
      <c r="L132" s="181">
        <f t="shared" si="69"/>
        <v>801</v>
      </c>
      <c r="M132" s="181">
        <f t="shared" si="69"/>
        <v>1068</v>
      </c>
      <c r="N132" s="181">
        <f t="shared" si="69"/>
        <v>918</v>
      </c>
      <c r="O132" s="181">
        <f t="shared" si="69"/>
        <v>853</v>
      </c>
      <c r="P132" s="181">
        <f t="shared" si="69"/>
        <v>1071</v>
      </c>
      <c r="Q132" s="181">
        <f t="shared" si="69"/>
        <v>1071</v>
      </c>
      <c r="R132" s="12">
        <f t="shared" si="44"/>
        <v>9253</v>
      </c>
      <c r="V132" s="132"/>
      <c r="W132" s="132"/>
      <c r="X132" s="132"/>
      <c r="Y132" s="132"/>
      <c r="Z132" s="132"/>
      <c r="AA132" s="132"/>
      <c r="AB132" s="132"/>
      <c r="AC132" s="132"/>
      <c r="AD132" s="132"/>
      <c r="AE132" s="132"/>
      <c r="AF132" s="132"/>
      <c r="AG132" s="132"/>
      <c r="AH132" s="132"/>
      <c r="AI132" s="132"/>
      <c r="AJ132" s="132"/>
      <c r="AK132" s="132"/>
      <c r="AL132" s="132"/>
      <c r="AM132" s="132"/>
      <c r="AN132" s="132"/>
      <c r="AO132" s="132"/>
      <c r="AP132" s="132"/>
      <c r="AQ132" s="132"/>
      <c r="AR132" s="132"/>
      <c r="AS132" s="132"/>
      <c r="AT132" s="109"/>
    </row>
    <row r="133" spans="1:46" ht="30" customHeight="1" x14ac:dyDescent="0.55000000000000004">
      <c r="A133" s="343"/>
      <c r="B133" s="321"/>
      <c r="C133" s="329" t="s">
        <v>145</v>
      </c>
      <c r="D133" s="330"/>
      <c r="E133" s="331"/>
      <c r="F133" s="182">
        <f t="shared" si="69"/>
        <v>363</v>
      </c>
      <c r="G133" s="182">
        <f t="shared" si="69"/>
        <v>363</v>
      </c>
      <c r="H133" s="182">
        <f t="shared" si="69"/>
        <v>363</v>
      </c>
      <c r="I133" s="182">
        <f t="shared" si="69"/>
        <v>544</v>
      </c>
      <c r="J133" s="182">
        <f t="shared" si="69"/>
        <v>544</v>
      </c>
      <c r="K133" s="182">
        <f t="shared" si="69"/>
        <v>544</v>
      </c>
      <c r="L133" s="182">
        <f t="shared" si="69"/>
        <v>726</v>
      </c>
      <c r="M133" s="182">
        <f t="shared" si="69"/>
        <v>726</v>
      </c>
      <c r="N133" s="182">
        <f t="shared" si="69"/>
        <v>726</v>
      </c>
      <c r="O133" s="182">
        <f t="shared" si="69"/>
        <v>1188</v>
      </c>
      <c r="P133" s="182">
        <f t="shared" si="69"/>
        <v>1004</v>
      </c>
      <c r="Q133" s="182">
        <f t="shared" si="69"/>
        <v>1124</v>
      </c>
      <c r="R133" s="12">
        <f t="shared" si="44"/>
        <v>8215</v>
      </c>
      <c r="V133" s="132"/>
      <c r="W133" s="132"/>
      <c r="X133" s="132"/>
      <c r="Y133" s="132"/>
      <c r="Z133" s="132"/>
      <c r="AA133" s="132"/>
      <c r="AB133" s="132"/>
      <c r="AC133" s="132"/>
      <c r="AD133" s="132"/>
      <c r="AE133" s="132"/>
      <c r="AF133" s="132"/>
      <c r="AG133" s="132"/>
      <c r="AH133" s="132"/>
      <c r="AI133" s="132"/>
      <c r="AJ133" s="132"/>
      <c r="AK133" s="132"/>
      <c r="AL133" s="132"/>
      <c r="AM133" s="132"/>
      <c r="AN133" s="132"/>
      <c r="AO133" s="132"/>
      <c r="AP133" s="132"/>
      <c r="AQ133" s="132"/>
      <c r="AR133" s="132"/>
      <c r="AS133" s="132"/>
      <c r="AT133" s="109"/>
    </row>
    <row r="134" spans="1:46" ht="30" customHeight="1" thickBot="1" x14ac:dyDescent="0.6">
      <c r="A134" s="344"/>
      <c r="B134" s="322"/>
      <c r="C134" s="332" t="s">
        <v>125</v>
      </c>
      <c r="D134" s="333"/>
      <c r="E134" s="334"/>
      <c r="F134" s="183">
        <f>SUM(F131:F133)</f>
        <v>929</v>
      </c>
      <c r="G134" s="183">
        <f t="shared" ref="G134:Q134" si="70">SUM(G131:G133)</f>
        <v>1316</v>
      </c>
      <c r="H134" s="183">
        <f t="shared" si="70"/>
        <v>1495</v>
      </c>
      <c r="I134" s="183">
        <f t="shared" si="70"/>
        <v>1932</v>
      </c>
      <c r="J134" s="183">
        <f t="shared" si="70"/>
        <v>2199</v>
      </c>
      <c r="K134" s="183">
        <f t="shared" si="70"/>
        <v>2434</v>
      </c>
      <c r="L134" s="183">
        <f t="shared" si="70"/>
        <v>2653</v>
      </c>
      <c r="M134" s="183">
        <f t="shared" si="70"/>
        <v>2755</v>
      </c>
      <c r="N134" s="183">
        <f t="shared" si="70"/>
        <v>3112</v>
      </c>
      <c r="O134" s="183">
        <f t="shared" si="70"/>
        <v>3757</v>
      </c>
      <c r="P134" s="183">
        <f t="shared" si="70"/>
        <v>3814</v>
      </c>
      <c r="Q134" s="183">
        <f t="shared" si="70"/>
        <v>4030</v>
      </c>
      <c r="R134" s="41">
        <f>SUM(F134:Q134)</f>
        <v>30426</v>
      </c>
      <c r="V134" s="132"/>
      <c r="W134" s="132"/>
      <c r="X134" s="132"/>
      <c r="Y134" s="132"/>
      <c r="Z134" s="132"/>
      <c r="AA134" s="132"/>
      <c r="AB134" s="132"/>
      <c r="AC134" s="132"/>
      <c r="AD134" s="132"/>
      <c r="AE134" s="132"/>
      <c r="AF134" s="132"/>
      <c r="AG134" s="132"/>
      <c r="AH134" s="132"/>
      <c r="AI134" s="132"/>
      <c r="AJ134" s="132"/>
      <c r="AK134" s="132"/>
      <c r="AL134" s="132"/>
      <c r="AM134" s="132"/>
      <c r="AN134" s="132"/>
      <c r="AO134" s="132"/>
      <c r="AP134" s="132"/>
      <c r="AQ134" s="132"/>
      <c r="AR134" s="132"/>
      <c r="AS134" s="132"/>
      <c r="AT134" s="109"/>
    </row>
    <row r="135" spans="1:46" ht="30" customHeight="1" thickTop="1" x14ac:dyDescent="0.55000000000000004">
      <c r="A135" s="364" t="s">
        <v>214</v>
      </c>
      <c r="B135" s="318" t="s">
        <v>208</v>
      </c>
      <c r="C135" s="367" t="s">
        <v>143</v>
      </c>
      <c r="D135" s="368"/>
      <c r="E135" s="368"/>
      <c r="F135" s="178">
        <f>F115/$B$8</f>
        <v>21.818181818181817</v>
      </c>
      <c r="G135" s="178">
        <f t="shared" ref="G135:Q135" si="71">G115/$B$8</f>
        <v>43.636363636363633</v>
      </c>
      <c r="H135" s="178">
        <f t="shared" si="71"/>
        <v>43.636363636363633</v>
      </c>
      <c r="I135" s="178">
        <f t="shared" si="71"/>
        <v>43.636363636363633</v>
      </c>
      <c r="J135" s="178">
        <f t="shared" si="71"/>
        <v>43.636363636363633</v>
      </c>
      <c r="K135" s="178">
        <f t="shared" si="71"/>
        <v>65.454545454545453</v>
      </c>
      <c r="L135" s="178">
        <f t="shared" si="71"/>
        <v>87.272727272727266</v>
      </c>
      <c r="M135" s="178">
        <f t="shared" si="71"/>
        <v>65.454545454545453</v>
      </c>
      <c r="N135" s="178">
        <f t="shared" si="71"/>
        <v>43.636363636363633</v>
      </c>
      <c r="O135" s="178">
        <f t="shared" si="71"/>
        <v>65.454545454545453</v>
      </c>
      <c r="P135" s="178">
        <f t="shared" si="71"/>
        <v>109.09090909090909</v>
      </c>
      <c r="Q135" s="178">
        <f t="shared" si="71"/>
        <v>109.09090909090909</v>
      </c>
      <c r="R135" s="29">
        <f t="shared" si="44"/>
        <v>741.81818181818187</v>
      </c>
      <c r="V135" s="132"/>
      <c r="W135" s="132"/>
      <c r="X135" s="132"/>
      <c r="Y135" s="132"/>
      <c r="Z135" s="132"/>
      <c r="AA135" s="132"/>
      <c r="AB135" s="132"/>
      <c r="AC135" s="132"/>
      <c r="AD135" s="132"/>
      <c r="AE135" s="132"/>
      <c r="AF135" s="132"/>
      <c r="AG135" s="132"/>
      <c r="AH135" s="132"/>
      <c r="AI135" s="132"/>
      <c r="AJ135" s="132"/>
      <c r="AK135" s="132"/>
      <c r="AL135" s="132"/>
      <c r="AM135" s="132"/>
      <c r="AN135" s="132"/>
      <c r="AO135" s="132"/>
      <c r="AP135" s="132"/>
      <c r="AQ135" s="132"/>
      <c r="AR135" s="132"/>
      <c r="AS135" s="132"/>
      <c r="AT135" s="109"/>
    </row>
    <row r="136" spans="1:46" ht="30" customHeight="1" x14ac:dyDescent="0.55000000000000004">
      <c r="A136" s="365"/>
      <c r="B136" s="318"/>
      <c r="C136" s="335" t="s">
        <v>144</v>
      </c>
      <c r="D136" s="327"/>
      <c r="E136" s="327"/>
      <c r="F136" s="178">
        <f t="shared" ref="F136:Q136" si="72">F116/$B$8</f>
        <v>13.636363636363637</v>
      </c>
      <c r="G136" s="178">
        <f t="shared" si="72"/>
        <v>27.272727272727273</v>
      </c>
      <c r="H136" s="178">
        <f t="shared" si="72"/>
        <v>27.272727272727273</v>
      </c>
      <c r="I136" s="178">
        <f t="shared" si="72"/>
        <v>27.272727272727273</v>
      </c>
      <c r="J136" s="178">
        <f t="shared" si="72"/>
        <v>40.909090909090907</v>
      </c>
      <c r="K136" s="178">
        <f t="shared" si="72"/>
        <v>40.909090909090907</v>
      </c>
      <c r="L136" s="178">
        <f t="shared" si="72"/>
        <v>40.909090909090907</v>
      </c>
      <c r="M136" s="178">
        <f t="shared" si="72"/>
        <v>54.545454545454547</v>
      </c>
      <c r="N136" s="178">
        <f t="shared" si="72"/>
        <v>27.272727272727273</v>
      </c>
      <c r="O136" s="178">
        <f t="shared" si="72"/>
        <v>40.909090909090907</v>
      </c>
      <c r="P136" s="178">
        <f t="shared" si="72"/>
        <v>68.181818181818187</v>
      </c>
      <c r="Q136" s="178">
        <f t="shared" si="72"/>
        <v>68.181818181818187</v>
      </c>
      <c r="R136" s="41">
        <f t="shared" si="44"/>
        <v>477.27272727272725</v>
      </c>
      <c r="V136" s="132"/>
      <c r="W136" s="132"/>
      <c r="X136" s="132"/>
      <c r="Y136" s="132"/>
      <c r="Z136" s="132"/>
      <c r="AA136" s="132"/>
      <c r="AB136" s="132"/>
      <c r="AC136" s="132"/>
      <c r="AD136" s="132"/>
      <c r="AE136" s="132"/>
      <c r="AF136" s="132"/>
      <c r="AG136" s="132"/>
      <c r="AH136" s="132"/>
      <c r="AI136" s="132"/>
      <c r="AJ136" s="132"/>
      <c r="AK136" s="132"/>
      <c r="AL136" s="132"/>
      <c r="AM136" s="132"/>
      <c r="AN136" s="132"/>
      <c r="AO136" s="132"/>
      <c r="AP136" s="132"/>
      <c r="AQ136" s="132"/>
      <c r="AR136" s="132"/>
      <c r="AS136" s="132"/>
      <c r="AT136" s="109"/>
    </row>
    <row r="137" spans="1:46" ht="30" customHeight="1" x14ac:dyDescent="0.55000000000000004">
      <c r="A137" s="365"/>
      <c r="B137" s="318"/>
      <c r="C137" s="336" t="s">
        <v>145</v>
      </c>
      <c r="D137" s="330"/>
      <c r="E137" s="330"/>
      <c r="F137" s="180">
        <f t="shared" ref="F137:Q137" si="73">F117/$B$8</f>
        <v>19.454545454545453</v>
      </c>
      <c r="G137" s="180">
        <f t="shared" si="73"/>
        <v>19.454545454545453</v>
      </c>
      <c r="H137" s="180">
        <f t="shared" si="73"/>
        <v>19.454545454545453</v>
      </c>
      <c r="I137" s="180">
        <f t="shared" si="73"/>
        <v>29.09090909090909</v>
      </c>
      <c r="J137" s="180">
        <f t="shared" si="73"/>
        <v>29.09090909090909</v>
      </c>
      <c r="K137" s="180">
        <f t="shared" si="73"/>
        <v>29.09090909090909</v>
      </c>
      <c r="L137" s="180">
        <f t="shared" si="73"/>
        <v>38.909090909090907</v>
      </c>
      <c r="M137" s="180">
        <f t="shared" si="73"/>
        <v>38.909090909090907</v>
      </c>
      <c r="N137" s="180">
        <f t="shared" si="73"/>
        <v>38.909090909090907</v>
      </c>
      <c r="O137" s="180">
        <f t="shared" si="73"/>
        <v>77.818181818181813</v>
      </c>
      <c r="P137" s="180">
        <f t="shared" si="73"/>
        <v>48.727272727272727</v>
      </c>
      <c r="Q137" s="180">
        <f t="shared" si="73"/>
        <v>48.727272727272727</v>
      </c>
      <c r="R137" s="104">
        <f t="shared" si="44"/>
        <v>437.63636363636368</v>
      </c>
      <c r="V137" s="132"/>
      <c r="W137" s="132"/>
      <c r="X137" s="132"/>
      <c r="Y137" s="132"/>
      <c r="Z137" s="132"/>
      <c r="AA137" s="132"/>
      <c r="AB137" s="132"/>
      <c r="AC137" s="132"/>
      <c r="AD137" s="132"/>
      <c r="AE137" s="132"/>
      <c r="AF137" s="132"/>
      <c r="AG137" s="132"/>
      <c r="AH137" s="132"/>
      <c r="AI137" s="132"/>
      <c r="AJ137" s="132"/>
      <c r="AK137" s="132"/>
      <c r="AL137" s="132"/>
      <c r="AM137" s="132"/>
      <c r="AN137" s="132"/>
      <c r="AO137" s="132"/>
      <c r="AP137" s="132"/>
      <c r="AQ137" s="132"/>
      <c r="AR137" s="132"/>
      <c r="AS137" s="132"/>
      <c r="AT137" s="109"/>
    </row>
    <row r="138" spans="1:46" ht="30" customHeight="1" x14ac:dyDescent="0.55000000000000004">
      <c r="A138" s="365"/>
      <c r="B138" s="319"/>
      <c r="C138" s="350" t="s">
        <v>125</v>
      </c>
      <c r="D138" s="351"/>
      <c r="E138" s="351"/>
      <c r="F138" s="179">
        <f>SUM(F135:F137)</f>
        <v>54.909090909090907</v>
      </c>
      <c r="G138" s="179">
        <f t="shared" ref="G138:Q138" si="74">SUM(G135:G137)</f>
        <v>90.36363636363636</v>
      </c>
      <c r="H138" s="179">
        <f t="shared" si="74"/>
        <v>90.36363636363636</v>
      </c>
      <c r="I138" s="179">
        <f t="shared" si="74"/>
        <v>100</v>
      </c>
      <c r="J138" s="179">
        <f t="shared" si="74"/>
        <v>113.63636363636363</v>
      </c>
      <c r="K138" s="179">
        <f t="shared" si="74"/>
        <v>135.45454545454544</v>
      </c>
      <c r="L138" s="179">
        <f t="shared" si="74"/>
        <v>167.09090909090909</v>
      </c>
      <c r="M138" s="179">
        <f t="shared" si="74"/>
        <v>158.90909090909091</v>
      </c>
      <c r="N138" s="179">
        <f t="shared" si="74"/>
        <v>109.81818181818181</v>
      </c>
      <c r="O138" s="179">
        <f t="shared" si="74"/>
        <v>184.18181818181819</v>
      </c>
      <c r="P138" s="179">
        <f t="shared" si="74"/>
        <v>226</v>
      </c>
      <c r="Q138" s="179">
        <f t="shared" si="74"/>
        <v>226</v>
      </c>
      <c r="R138" s="104">
        <f t="shared" si="44"/>
        <v>1656.7272727272727</v>
      </c>
      <c r="V138" s="132"/>
      <c r="W138" s="132"/>
      <c r="X138" s="132"/>
      <c r="Y138" s="132"/>
      <c r="Z138" s="132"/>
      <c r="AA138" s="132"/>
      <c r="AB138" s="132"/>
      <c r="AC138" s="132"/>
      <c r="AD138" s="132"/>
      <c r="AE138" s="132"/>
      <c r="AF138" s="132"/>
      <c r="AG138" s="132"/>
      <c r="AH138" s="132"/>
      <c r="AI138" s="132"/>
      <c r="AJ138" s="132"/>
      <c r="AK138" s="132"/>
      <c r="AL138" s="132"/>
      <c r="AM138" s="132"/>
      <c r="AN138" s="132"/>
      <c r="AO138" s="132"/>
      <c r="AP138" s="132"/>
      <c r="AQ138" s="132"/>
      <c r="AR138" s="132"/>
      <c r="AS138" s="132"/>
      <c r="AT138" s="109"/>
    </row>
    <row r="139" spans="1:46" ht="30" customHeight="1" x14ac:dyDescent="0.55000000000000004">
      <c r="A139" s="365"/>
      <c r="B139" s="317" t="s">
        <v>209</v>
      </c>
      <c r="C139" s="362" t="s">
        <v>143</v>
      </c>
      <c r="D139" s="324"/>
      <c r="E139" s="324"/>
      <c r="F139" s="178">
        <f>F119/$B$8</f>
        <v>17.454545454545453</v>
      </c>
      <c r="G139" s="178">
        <f t="shared" ref="G139:Q139" si="75">G119/$B$8</f>
        <v>17.454545454545453</v>
      </c>
      <c r="H139" s="178">
        <f t="shared" si="75"/>
        <v>34.909090909090907</v>
      </c>
      <c r="I139" s="178">
        <f t="shared" si="75"/>
        <v>34.909090909090907</v>
      </c>
      <c r="J139" s="178">
        <f t="shared" si="75"/>
        <v>34.909090909090907</v>
      </c>
      <c r="K139" s="178">
        <f t="shared" si="75"/>
        <v>17.454545454545453</v>
      </c>
      <c r="L139" s="178">
        <f t="shared" si="75"/>
        <v>17.454545454545453</v>
      </c>
      <c r="M139" s="178">
        <f t="shared" si="75"/>
        <v>17.454545454545453</v>
      </c>
      <c r="N139" s="178">
        <f t="shared" si="75"/>
        <v>69.818181818181813</v>
      </c>
      <c r="O139" s="178">
        <f t="shared" si="75"/>
        <v>69.818181818181813</v>
      </c>
      <c r="P139" s="178">
        <f t="shared" si="75"/>
        <v>69.818181818181813</v>
      </c>
      <c r="Q139" s="178">
        <f t="shared" si="75"/>
        <v>87.272727272727266</v>
      </c>
      <c r="R139" s="104">
        <f t="shared" si="44"/>
        <v>488.72727272727263</v>
      </c>
      <c r="V139" s="132"/>
      <c r="W139" s="132"/>
      <c r="X139" s="132"/>
      <c r="Y139" s="132"/>
      <c r="Z139" s="132"/>
      <c r="AA139" s="132"/>
      <c r="AB139" s="132"/>
      <c r="AC139" s="132"/>
      <c r="AD139" s="132"/>
      <c r="AE139" s="132"/>
      <c r="AF139" s="132"/>
      <c r="AG139" s="132"/>
      <c r="AH139" s="132"/>
      <c r="AI139" s="132"/>
      <c r="AJ139" s="132"/>
      <c r="AK139" s="132"/>
      <c r="AL139" s="132"/>
      <c r="AM139" s="132"/>
      <c r="AN139" s="132"/>
      <c r="AO139" s="132"/>
      <c r="AP139" s="132"/>
      <c r="AQ139" s="132"/>
      <c r="AR139" s="132"/>
      <c r="AS139" s="132"/>
      <c r="AT139" s="109"/>
    </row>
    <row r="140" spans="1:46" ht="30" customHeight="1" x14ac:dyDescent="0.55000000000000004">
      <c r="A140" s="365"/>
      <c r="B140" s="318"/>
      <c r="C140" s="335" t="s">
        <v>144</v>
      </c>
      <c r="D140" s="327"/>
      <c r="E140" s="327"/>
      <c r="F140" s="178">
        <f t="shared" ref="F140:Q140" si="76">F120/$B$8</f>
        <v>10.909090909090908</v>
      </c>
      <c r="G140" s="178">
        <f t="shared" si="76"/>
        <v>21.818181818181817</v>
      </c>
      <c r="H140" s="178">
        <f t="shared" si="76"/>
        <v>21.818181818181817</v>
      </c>
      <c r="I140" s="178">
        <f t="shared" si="76"/>
        <v>21.818181818181817</v>
      </c>
      <c r="J140" s="178">
        <f t="shared" si="76"/>
        <v>32.727272727272727</v>
      </c>
      <c r="K140" s="178">
        <f t="shared" si="76"/>
        <v>32.727272727272727</v>
      </c>
      <c r="L140" s="178">
        <f t="shared" si="76"/>
        <v>32.727272727272727</v>
      </c>
      <c r="M140" s="178">
        <f t="shared" si="76"/>
        <v>43.636363636363633</v>
      </c>
      <c r="N140" s="178">
        <f t="shared" si="76"/>
        <v>43.636363636363633</v>
      </c>
      <c r="O140" s="178">
        <f t="shared" si="76"/>
        <v>32.727272727272727</v>
      </c>
      <c r="P140" s="178">
        <f t="shared" si="76"/>
        <v>54.545454545454547</v>
      </c>
      <c r="Q140" s="178">
        <f t="shared" si="76"/>
        <v>54.545454545454547</v>
      </c>
      <c r="R140" s="104">
        <f t="shared" si="44"/>
        <v>403.63636363636368</v>
      </c>
      <c r="V140" s="132"/>
      <c r="W140" s="132"/>
      <c r="X140" s="132"/>
      <c r="Y140" s="132"/>
      <c r="Z140" s="132"/>
      <c r="AA140" s="132"/>
      <c r="AB140" s="132"/>
      <c r="AC140" s="132"/>
      <c r="AD140" s="132"/>
      <c r="AE140" s="132"/>
      <c r="AF140" s="132"/>
      <c r="AG140" s="132"/>
      <c r="AH140" s="132"/>
      <c r="AI140" s="132"/>
      <c r="AJ140" s="132"/>
      <c r="AK140" s="132"/>
      <c r="AL140" s="132"/>
      <c r="AM140" s="132"/>
      <c r="AN140" s="132"/>
      <c r="AO140" s="132"/>
      <c r="AP140" s="132"/>
      <c r="AQ140" s="132"/>
      <c r="AR140" s="132"/>
      <c r="AS140" s="132"/>
      <c r="AT140" s="109"/>
    </row>
    <row r="141" spans="1:46" ht="30" customHeight="1" x14ac:dyDescent="0.55000000000000004">
      <c r="A141" s="365"/>
      <c r="B141" s="318"/>
      <c r="C141" s="336" t="s">
        <v>145</v>
      </c>
      <c r="D141" s="330"/>
      <c r="E141" s="330"/>
      <c r="F141" s="180">
        <f t="shared" ref="F141:Q141" si="77">F121/$B$8</f>
        <v>14.545454545454545</v>
      </c>
      <c r="G141" s="180">
        <f t="shared" si="77"/>
        <v>14.545454545454545</v>
      </c>
      <c r="H141" s="180">
        <f t="shared" si="77"/>
        <v>14.545454545454545</v>
      </c>
      <c r="I141" s="180">
        <f t="shared" si="77"/>
        <v>21.818181818181817</v>
      </c>
      <c r="J141" s="180">
        <f t="shared" si="77"/>
        <v>21.818181818181817</v>
      </c>
      <c r="K141" s="180">
        <f t="shared" si="77"/>
        <v>21.818181818181817</v>
      </c>
      <c r="L141" s="180">
        <f t="shared" si="77"/>
        <v>29.09090909090909</v>
      </c>
      <c r="M141" s="180">
        <f t="shared" si="77"/>
        <v>29.09090909090909</v>
      </c>
      <c r="N141" s="180">
        <f t="shared" si="77"/>
        <v>29.09090909090909</v>
      </c>
      <c r="O141" s="180">
        <f t="shared" si="77"/>
        <v>58.18181818181818</v>
      </c>
      <c r="P141" s="180">
        <f t="shared" si="77"/>
        <v>36.363636363636367</v>
      </c>
      <c r="Q141" s="180">
        <f t="shared" si="77"/>
        <v>58.18181818181818</v>
      </c>
      <c r="R141" s="104">
        <f t="shared" si="44"/>
        <v>349.09090909090907</v>
      </c>
      <c r="V141" s="132"/>
      <c r="W141" s="132"/>
      <c r="X141" s="132"/>
      <c r="Y141" s="132"/>
      <c r="Z141" s="132"/>
      <c r="AA141" s="132"/>
      <c r="AB141" s="132"/>
      <c r="AC141" s="132"/>
      <c r="AD141" s="132"/>
      <c r="AE141" s="132"/>
      <c r="AF141" s="132"/>
      <c r="AG141" s="132"/>
      <c r="AH141" s="132"/>
      <c r="AI141" s="132"/>
      <c r="AJ141" s="132"/>
      <c r="AK141" s="132"/>
      <c r="AL141" s="132"/>
      <c r="AM141" s="132"/>
      <c r="AN141" s="132"/>
      <c r="AO141" s="132"/>
      <c r="AP141" s="132"/>
      <c r="AQ141" s="132"/>
      <c r="AR141" s="132"/>
      <c r="AS141" s="132"/>
      <c r="AT141" s="109"/>
    </row>
    <row r="142" spans="1:46" ht="30" customHeight="1" x14ac:dyDescent="0.55000000000000004">
      <c r="A142" s="365"/>
      <c r="B142" s="319"/>
      <c r="C142" s="350" t="s">
        <v>125</v>
      </c>
      <c r="D142" s="351"/>
      <c r="E142" s="351"/>
      <c r="F142" s="179">
        <f>SUM(F139:F141)</f>
        <v>42.909090909090907</v>
      </c>
      <c r="G142" s="179">
        <f t="shared" ref="G142:Q142" si="78">SUM(G139:G141)</f>
        <v>53.818181818181813</v>
      </c>
      <c r="H142" s="179">
        <f t="shared" si="78"/>
        <v>71.272727272727266</v>
      </c>
      <c r="I142" s="179">
        <f t="shared" si="78"/>
        <v>78.545454545454533</v>
      </c>
      <c r="J142" s="179">
        <f t="shared" si="78"/>
        <v>89.454545454545439</v>
      </c>
      <c r="K142" s="179">
        <f t="shared" si="78"/>
        <v>72</v>
      </c>
      <c r="L142" s="179">
        <f t="shared" si="78"/>
        <v>79.272727272727266</v>
      </c>
      <c r="M142" s="179">
        <f t="shared" si="78"/>
        <v>90.181818181818173</v>
      </c>
      <c r="N142" s="179">
        <f t="shared" si="78"/>
        <v>142.54545454545453</v>
      </c>
      <c r="O142" s="179">
        <f t="shared" si="78"/>
        <v>160.72727272727272</v>
      </c>
      <c r="P142" s="179">
        <f t="shared" si="78"/>
        <v>160.72727272727272</v>
      </c>
      <c r="Q142" s="179">
        <f t="shared" si="78"/>
        <v>200</v>
      </c>
      <c r="R142" s="104">
        <f t="shared" si="44"/>
        <v>1241.4545454545453</v>
      </c>
      <c r="V142" s="132"/>
      <c r="W142" s="132"/>
      <c r="X142" s="132"/>
      <c r="Y142" s="132"/>
      <c r="Z142" s="132"/>
      <c r="AA142" s="132"/>
      <c r="AB142" s="132"/>
      <c r="AC142" s="132"/>
      <c r="AD142" s="132"/>
      <c r="AE142" s="132"/>
      <c r="AF142" s="132"/>
      <c r="AG142" s="132"/>
      <c r="AH142" s="132"/>
      <c r="AI142" s="132"/>
      <c r="AJ142" s="132"/>
      <c r="AK142" s="132"/>
      <c r="AL142" s="132"/>
      <c r="AM142" s="132"/>
      <c r="AN142" s="132"/>
      <c r="AO142" s="132"/>
      <c r="AP142" s="132"/>
      <c r="AQ142" s="132"/>
      <c r="AR142" s="132"/>
      <c r="AT142" s="109"/>
    </row>
    <row r="143" spans="1:46" ht="30" customHeight="1" x14ac:dyDescent="0.55000000000000004">
      <c r="A143" s="365"/>
      <c r="B143" s="317" t="s">
        <v>210</v>
      </c>
      <c r="C143" s="362" t="s">
        <v>143</v>
      </c>
      <c r="D143" s="324"/>
      <c r="E143" s="324"/>
      <c r="F143" s="178">
        <f>F123/$B$8</f>
        <v>0</v>
      </c>
      <c r="G143" s="178">
        <f t="shared" ref="G143:Q143" si="79">G123/$B$8</f>
        <v>0</v>
      </c>
      <c r="H143" s="178">
        <f t="shared" si="79"/>
        <v>0</v>
      </c>
      <c r="I143" s="178">
        <f t="shared" si="79"/>
        <v>46.545454545454547</v>
      </c>
      <c r="J143" s="178">
        <f t="shared" si="79"/>
        <v>46.545454545454547</v>
      </c>
      <c r="K143" s="178">
        <f t="shared" si="79"/>
        <v>69.818181818181813</v>
      </c>
      <c r="L143" s="178">
        <f t="shared" si="79"/>
        <v>69.818181818181813</v>
      </c>
      <c r="M143" s="178">
        <f t="shared" si="79"/>
        <v>46.545454545454547</v>
      </c>
      <c r="N143" s="178">
        <f t="shared" si="79"/>
        <v>93.090909090909093</v>
      </c>
      <c r="O143" s="178">
        <f t="shared" si="79"/>
        <v>116.36363636363636</v>
      </c>
      <c r="P143" s="178">
        <f t="shared" si="79"/>
        <v>46.545454545454547</v>
      </c>
      <c r="Q143" s="178">
        <f t="shared" si="79"/>
        <v>46.545454545454547</v>
      </c>
      <c r="R143" s="104">
        <f t="shared" si="44"/>
        <v>581.81818181818176</v>
      </c>
      <c r="AT143" s="109"/>
    </row>
    <row r="144" spans="1:46" ht="30" customHeight="1" x14ac:dyDescent="0.55000000000000004">
      <c r="A144" s="365"/>
      <c r="B144" s="318"/>
      <c r="C144" s="335" t="s">
        <v>144</v>
      </c>
      <c r="D144" s="327"/>
      <c r="E144" s="327"/>
      <c r="F144" s="178">
        <f t="shared" ref="F144:Q144" si="80">F124/$B$8</f>
        <v>14.545454545454545</v>
      </c>
      <c r="G144" s="178">
        <f t="shared" si="80"/>
        <v>29.09090909090909</v>
      </c>
      <c r="H144" s="178">
        <f t="shared" si="80"/>
        <v>29.09090909090909</v>
      </c>
      <c r="I144" s="178">
        <f t="shared" si="80"/>
        <v>29.09090909090909</v>
      </c>
      <c r="J144" s="178">
        <f t="shared" si="80"/>
        <v>43.636363636363633</v>
      </c>
      <c r="K144" s="178">
        <f t="shared" si="80"/>
        <v>43.636363636363633</v>
      </c>
      <c r="L144" s="178">
        <f t="shared" si="80"/>
        <v>43.636363636363633</v>
      </c>
      <c r="M144" s="178">
        <f t="shared" si="80"/>
        <v>58.18181818181818</v>
      </c>
      <c r="N144" s="178">
        <f t="shared" si="80"/>
        <v>58.18181818181818</v>
      </c>
      <c r="O144" s="178">
        <f t="shared" si="80"/>
        <v>43.636363636363633</v>
      </c>
      <c r="P144" s="178">
        <f t="shared" si="80"/>
        <v>43.636363636363633</v>
      </c>
      <c r="Q144" s="178">
        <f t="shared" si="80"/>
        <v>43.636363636363633</v>
      </c>
      <c r="R144" s="104">
        <f t="shared" si="44"/>
        <v>479.99999999999994</v>
      </c>
      <c r="AT144" s="109"/>
    </row>
    <row r="145" spans="1:46" ht="30" customHeight="1" x14ac:dyDescent="0.55000000000000004">
      <c r="A145" s="365"/>
      <c r="B145" s="318"/>
      <c r="C145" s="336" t="s">
        <v>145</v>
      </c>
      <c r="D145" s="330"/>
      <c r="E145" s="330"/>
      <c r="F145" s="180">
        <f t="shared" ref="F145:Q145" si="81">F125/$B$8</f>
        <v>20.363636363636363</v>
      </c>
      <c r="G145" s="180">
        <f t="shared" si="81"/>
        <v>20.363636363636363</v>
      </c>
      <c r="H145" s="180">
        <f t="shared" si="81"/>
        <v>20.363636363636363</v>
      </c>
      <c r="I145" s="180">
        <f t="shared" si="81"/>
        <v>30.545454545454547</v>
      </c>
      <c r="J145" s="180">
        <f t="shared" si="81"/>
        <v>30.545454545454547</v>
      </c>
      <c r="K145" s="180">
        <f t="shared" si="81"/>
        <v>30.545454545454547</v>
      </c>
      <c r="L145" s="180">
        <f t="shared" si="81"/>
        <v>40.727272727272727</v>
      </c>
      <c r="M145" s="180">
        <f t="shared" si="81"/>
        <v>40.727272727272727</v>
      </c>
      <c r="N145" s="180">
        <f t="shared" si="81"/>
        <v>40.727272727272727</v>
      </c>
      <c r="O145" s="180">
        <f t="shared" si="81"/>
        <v>50.909090909090907</v>
      </c>
      <c r="P145" s="180">
        <f t="shared" si="81"/>
        <v>50.909090909090907</v>
      </c>
      <c r="Q145" s="180">
        <f t="shared" si="81"/>
        <v>50.909090909090907</v>
      </c>
      <c r="R145" s="104">
        <f t="shared" si="44"/>
        <v>427.63636363636363</v>
      </c>
      <c r="AT145" s="109"/>
    </row>
    <row r="146" spans="1:46" ht="30" customHeight="1" x14ac:dyDescent="0.55000000000000004">
      <c r="A146" s="365"/>
      <c r="B146" s="319"/>
      <c r="C146" s="350" t="s">
        <v>125</v>
      </c>
      <c r="D146" s="351"/>
      <c r="E146" s="351"/>
      <c r="F146" s="179">
        <f>SUM(F143:F145)</f>
        <v>34.909090909090907</v>
      </c>
      <c r="G146" s="179">
        <f t="shared" ref="G146:Q146" si="82">SUM(G143:G145)</f>
        <v>49.454545454545453</v>
      </c>
      <c r="H146" s="179">
        <f t="shared" si="82"/>
        <v>49.454545454545453</v>
      </c>
      <c r="I146" s="179">
        <f t="shared" si="82"/>
        <v>106.18181818181819</v>
      </c>
      <c r="J146" s="179">
        <f t="shared" si="82"/>
        <v>120.72727272727273</v>
      </c>
      <c r="K146" s="179">
        <f t="shared" si="82"/>
        <v>144</v>
      </c>
      <c r="L146" s="179">
        <f t="shared" si="82"/>
        <v>154.18181818181816</v>
      </c>
      <c r="M146" s="179">
        <f t="shared" si="82"/>
        <v>145.45454545454544</v>
      </c>
      <c r="N146" s="179">
        <f t="shared" si="82"/>
        <v>192</v>
      </c>
      <c r="O146" s="179">
        <f t="shared" si="82"/>
        <v>210.90909090909091</v>
      </c>
      <c r="P146" s="179">
        <f t="shared" si="82"/>
        <v>141.09090909090909</v>
      </c>
      <c r="Q146" s="179">
        <f t="shared" si="82"/>
        <v>141.09090909090909</v>
      </c>
      <c r="R146" s="104">
        <f t="shared" si="44"/>
        <v>1489.4545454545453</v>
      </c>
      <c r="AT146" s="109"/>
    </row>
    <row r="147" spans="1:46" ht="30" customHeight="1" x14ac:dyDescent="0.55000000000000004">
      <c r="A147" s="365"/>
      <c r="B147" s="317" t="s">
        <v>211</v>
      </c>
      <c r="C147" s="362" t="s">
        <v>143</v>
      </c>
      <c r="D147" s="324"/>
      <c r="E147" s="324"/>
      <c r="F147" s="178">
        <f>F127/$B$8</f>
        <v>15.090909090909092</v>
      </c>
      <c r="G147" s="178">
        <f t="shared" ref="G147:Q147" si="83">G127/$B$8</f>
        <v>15.090909090909092</v>
      </c>
      <c r="H147" s="178">
        <f t="shared" si="83"/>
        <v>30.181818181818183</v>
      </c>
      <c r="I147" s="178">
        <f t="shared" si="83"/>
        <v>30.181818181818183</v>
      </c>
      <c r="J147" s="178">
        <f t="shared" si="83"/>
        <v>30.181818181818183</v>
      </c>
      <c r="K147" s="178">
        <f t="shared" si="83"/>
        <v>45.272727272727273</v>
      </c>
      <c r="L147" s="178">
        <f t="shared" si="83"/>
        <v>30.181818181818183</v>
      </c>
      <c r="M147" s="178">
        <f t="shared" si="83"/>
        <v>45.272727272727273</v>
      </c>
      <c r="N147" s="178">
        <f t="shared" si="83"/>
        <v>60.363636363636367</v>
      </c>
      <c r="O147" s="178">
        <f t="shared" si="83"/>
        <v>60.363636363636367</v>
      </c>
      <c r="P147" s="178">
        <f t="shared" si="83"/>
        <v>90.727272727272734</v>
      </c>
      <c r="Q147" s="178">
        <f t="shared" si="83"/>
        <v>90.727272727272734</v>
      </c>
      <c r="R147" s="104">
        <f t="shared" si="44"/>
        <v>543.63636363636363</v>
      </c>
      <c r="AT147" s="109"/>
    </row>
    <row r="148" spans="1:46" ht="30" customHeight="1" x14ac:dyDescent="0.55000000000000004">
      <c r="A148" s="365"/>
      <c r="B148" s="318"/>
      <c r="C148" s="335" t="s">
        <v>144</v>
      </c>
      <c r="D148" s="327"/>
      <c r="E148" s="327"/>
      <c r="F148" s="178">
        <f t="shared" ref="F148:Q148" si="84">F128/$B$8</f>
        <v>9.454545454545455</v>
      </c>
      <c r="G148" s="178">
        <f t="shared" si="84"/>
        <v>18.90909090909091</v>
      </c>
      <c r="H148" s="178">
        <f t="shared" si="84"/>
        <v>18.90909090909091</v>
      </c>
      <c r="I148" s="178">
        <f t="shared" si="84"/>
        <v>18.90909090909091</v>
      </c>
      <c r="J148" s="178">
        <f t="shared" si="84"/>
        <v>28.363636363636363</v>
      </c>
      <c r="K148" s="178">
        <f t="shared" si="84"/>
        <v>28.363636363636363</v>
      </c>
      <c r="L148" s="178">
        <f t="shared" si="84"/>
        <v>28.363636363636363</v>
      </c>
      <c r="M148" s="178">
        <f t="shared" si="84"/>
        <v>37.81818181818182</v>
      </c>
      <c r="N148" s="178">
        <f t="shared" si="84"/>
        <v>37.81818181818182</v>
      </c>
      <c r="O148" s="178">
        <f t="shared" si="84"/>
        <v>37.81818181818182</v>
      </c>
      <c r="P148" s="178">
        <f t="shared" si="84"/>
        <v>28.363636363636363</v>
      </c>
      <c r="Q148" s="178">
        <f t="shared" si="84"/>
        <v>28.363636363636363</v>
      </c>
      <c r="R148" s="104">
        <f t="shared" si="44"/>
        <v>321.4545454545455</v>
      </c>
      <c r="AT148" s="109"/>
    </row>
    <row r="149" spans="1:46" ht="30" customHeight="1" x14ac:dyDescent="0.55000000000000004">
      <c r="A149" s="365"/>
      <c r="B149" s="318"/>
      <c r="C149" s="336" t="s">
        <v>145</v>
      </c>
      <c r="D149" s="330"/>
      <c r="E149" s="330"/>
      <c r="F149" s="180">
        <f t="shared" ref="F149:Q149" si="85">F129/$B$8</f>
        <v>11.636363636363637</v>
      </c>
      <c r="G149" s="180">
        <f t="shared" si="85"/>
        <v>11.636363636363637</v>
      </c>
      <c r="H149" s="180">
        <f t="shared" si="85"/>
        <v>11.636363636363637</v>
      </c>
      <c r="I149" s="180">
        <f t="shared" si="85"/>
        <v>17.454545454545453</v>
      </c>
      <c r="J149" s="180">
        <f t="shared" si="85"/>
        <v>17.454545454545453</v>
      </c>
      <c r="K149" s="180">
        <f t="shared" si="85"/>
        <v>17.454545454545453</v>
      </c>
      <c r="L149" s="180">
        <f t="shared" si="85"/>
        <v>23.272727272727273</v>
      </c>
      <c r="M149" s="180">
        <f t="shared" si="85"/>
        <v>23.272727272727273</v>
      </c>
      <c r="N149" s="180">
        <f t="shared" si="85"/>
        <v>23.272727272727273</v>
      </c>
      <c r="O149" s="180">
        <f t="shared" si="85"/>
        <v>29.09090909090909</v>
      </c>
      <c r="P149" s="180">
        <f t="shared" si="85"/>
        <v>46.545454545454547</v>
      </c>
      <c r="Q149" s="180">
        <f t="shared" si="85"/>
        <v>46.545454545454547</v>
      </c>
      <c r="R149" s="104">
        <f t="shared" si="44"/>
        <v>279.27272727272731</v>
      </c>
      <c r="AT149" s="109"/>
    </row>
    <row r="150" spans="1:46" ht="30" customHeight="1" x14ac:dyDescent="0.55000000000000004">
      <c r="A150" s="365"/>
      <c r="B150" s="319"/>
      <c r="C150" s="337" t="s">
        <v>125</v>
      </c>
      <c r="D150" s="338"/>
      <c r="E150" s="338"/>
      <c r="F150" s="179">
        <f>SUM(F147:F149)</f>
        <v>36.181818181818187</v>
      </c>
      <c r="G150" s="179">
        <f t="shared" ref="G150:Q150" si="86">SUM(G147:G149)</f>
        <v>45.63636363636364</v>
      </c>
      <c r="H150" s="179">
        <f t="shared" si="86"/>
        <v>60.727272727272734</v>
      </c>
      <c r="I150" s="179">
        <f t="shared" si="86"/>
        <v>66.545454545454547</v>
      </c>
      <c r="J150" s="179">
        <f t="shared" si="86"/>
        <v>76</v>
      </c>
      <c r="K150" s="179">
        <f t="shared" si="86"/>
        <v>91.090909090909093</v>
      </c>
      <c r="L150" s="179">
        <f t="shared" si="86"/>
        <v>81.818181818181813</v>
      </c>
      <c r="M150" s="179">
        <f t="shared" si="86"/>
        <v>106.36363636363637</v>
      </c>
      <c r="N150" s="179">
        <f t="shared" si="86"/>
        <v>121.45454545454547</v>
      </c>
      <c r="O150" s="179">
        <f t="shared" si="86"/>
        <v>127.27272727272728</v>
      </c>
      <c r="P150" s="179">
        <f t="shared" si="86"/>
        <v>165.63636363636363</v>
      </c>
      <c r="Q150" s="179">
        <f t="shared" si="86"/>
        <v>165.63636363636363</v>
      </c>
      <c r="R150" s="104">
        <f t="shared" si="44"/>
        <v>1144.3636363636365</v>
      </c>
      <c r="AT150" s="109"/>
    </row>
    <row r="151" spans="1:46" ht="30" customHeight="1" x14ac:dyDescent="0.55000000000000004">
      <c r="A151" s="365"/>
      <c r="B151" s="320" t="s">
        <v>212</v>
      </c>
      <c r="C151" s="323" t="s">
        <v>143</v>
      </c>
      <c r="D151" s="324"/>
      <c r="E151" s="325"/>
      <c r="F151" s="174">
        <f>SUM(F135,F139,F143,F147)</f>
        <v>54.36363636363636</v>
      </c>
      <c r="G151" s="174">
        <f>SUM(G135,G139,G143,G147)</f>
        <v>76.181818181818173</v>
      </c>
      <c r="H151" s="174">
        <f t="shared" ref="H151:Q151" si="87">SUM(H135,H139,H143,H147)</f>
        <v>108.72727272727272</v>
      </c>
      <c r="I151" s="174">
        <f t="shared" si="87"/>
        <v>155.27272727272725</v>
      </c>
      <c r="J151" s="174">
        <f t="shared" si="87"/>
        <v>155.27272727272725</v>
      </c>
      <c r="K151" s="174">
        <f t="shared" si="87"/>
        <v>198</v>
      </c>
      <c r="L151" s="174">
        <f t="shared" si="87"/>
        <v>204.72727272727272</v>
      </c>
      <c r="M151" s="174">
        <f t="shared" si="87"/>
        <v>174.72727272727272</v>
      </c>
      <c r="N151" s="174">
        <f t="shared" si="87"/>
        <v>266.90909090909088</v>
      </c>
      <c r="O151" s="174">
        <f t="shared" si="87"/>
        <v>312</v>
      </c>
      <c r="P151" s="174">
        <f t="shared" si="87"/>
        <v>316.18181818181819</v>
      </c>
      <c r="Q151" s="174">
        <f t="shared" si="87"/>
        <v>333.63636363636368</v>
      </c>
      <c r="R151" s="41">
        <f t="shared" si="44"/>
        <v>2356</v>
      </c>
      <c r="AS151" s="132"/>
      <c r="AT151" s="109"/>
    </row>
    <row r="152" spans="1:46" ht="30" customHeight="1" x14ac:dyDescent="0.55000000000000004">
      <c r="A152" s="365"/>
      <c r="B152" s="321"/>
      <c r="C152" s="326" t="s">
        <v>144</v>
      </c>
      <c r="D152" s="327"/>
      <c r="E152" s="328"/>
      <c r="F152" s="174">
        <f t="shared" ref="F152:Q153" si="88">SUM(F136,F140,F144,F148)</f>
        <v>48.545454545454547</v>
      </c>
      <c r="G152" s="174">
        <f t="shared" si="88"/>
        <v>97.090909090909093</v>
      </c>
      <c r="H152" s="174">
        <f t="shared" si="88"/>
        <v>97.090909090909093</v>
      </c>
      <c r="I152" s="174">
        <f t="shared" si="88"/>
        <v>97.090909090909093</v>
      </c>
      <c r="J152" s="174">
        <f t="shared" si="88"/>
        <v>145.63636363636363</v>
      </c>
      <c r="K152" s="174">
        <f t="shared" si="88"/>
        <v>145.63636363636363</v>
      </c>
      <c r="L152" s="174">
        <f t="shared" si="88"/>
        <v>145.63636363636363</v>
      </c>
      <c r="M152" s="174">
        <f t="shared" si="88"/>
        <v>194.18181818181819</v>
      </c>
      <c r="N152" s="174">
        <f t="shared" si="88"/>
        <v>166.90909090909091</v>
      </c>
      <c r="O152" s="174">
        <f t="shared" si="88"/>
        <v>155.09090909090907</v>
      </c>
      <c r="P152" s="174">
        <f t="shared" si="88"/>
        <v>194.72727272727275</v>
      </c>
      <c r="Q152" s="174">
        <f t="shared" si="88"/>
        <v>194.72727272727275</v>
      </c>
      <c r="R152" s="41">
        <f t="shared" si="44"/>
        <v>1682.3636363636363</v>
      </c>
      <c r="V152" s="132"/>
      <c r="W152" s="132"/>
      <c r="X152" s="132"/>
      <c r="Y152" s="132"/>
      <c r="Z152" s="132"/>
      <c r="AA152" s="132"/>
      <c r="AB152" s="132"/>
      <c r="AC152" s="132"/>
      <c r="AD152" s="132"/>
      <c r="AE152" s="132"/>
      <c r="AF152" s="132"/>
      <c r="AG152" s="132"/>
      <c r="AH152" s="132"/>
      <c r="AI152" s="132"/>
      <c r="AJ152" s="132"/>
      <c r="AK152" s="132"/>
      <c r="AL152" s="132"/>
      <c r="AM152" s="132"/>
      <c r="AN152" s="132"/>
      <c r="AO152" s="132"/>
      <c r="AP152" s="132"/>
      <c r="AQ152" s="132"/>
      <c r="AR152" s="132"/>
      <c r="AS152" s="132"/>
      <c r="AT152" s="109"/>
    </row>
    <row r="153" spans="1:46" ht="30" customHeight="1" x14ac:dyDescent="0.55000000000000004">
      <c r="A153" s="365"/>
      <c r="B153" s="321"/>
      <c r="C153" s="329" t="s">
        <v>145</v>
      </c>
      <c r="D153" s="330"/>
      <c r="E153" s="331"/>
      <c r="F153" s="177">
        <f>SUM(F137,F141,F145,F149)</f>
        <v>66</v>
      </c>
      <c r="G153" s="177">
        <f t="shared" si="88"/>
        <v>66</v>
      </c>
      <c r="H153" s="177">
        <f t="shared" si="88"/>
        <v>66</v>
      </c>
      <c r="I153" s="177">
        <f t="shared" si="88"/>
        <v>98.909090909090907</v>
      </c>
      <c r="J153" s="177">
        <f t="shared" si="88"/>
        <v>98.909090909090907</v>
      </c>
      <c r="K153" s="177">
        <f t="shared" si="88"/>
        <v>98.909090909090907</v>
      </c>
      <c r="L153" s="177">
        <f t="shared" si="88"/>
        <v>132</v>
      </c>
      <c r="M153" s="177">
        <f t="shared" si="88"/>
        <v>132</v>
      </c>
      <c r="N153" s="177">
        <f t="shared" si="88"/>
        <v>132</v>
      </c>
      <c r="O153" s="177">
        <f t="shared" si="88"/>
        <v>216</v>
      </c>
      <c r="P153" s="177">
        <f t="shared" si="88"/>
        <v>182.54545454545456</v>
      </c>
      <c r="Q153" s="177">
        <f t="shared" si="88"/>
        <v>204.36363636363637</v>
      </c>
      <c r="R153" s="41">
        <f t="shared" si="44"/>
        <v>1493.6363636363635</v>
      </c>
      <c r="V153" s="132"/>
      <c r="W153" s="132"/>
      <c r="X153" s="132"/>
      <c r="Y153" s="132"/>
      <c r="Z153" s="132"/>
      <c r="AA153" s="132"/>
      <c r="AB153" s="132"/>
      <c r="AC153" s="132"/>
      <c r="AD153" s="132"/>
      <c r="AE153" s="132"/>
      <c r="AF153" s="132"/>
      <c r="AG153" s="132"/>
      <c r="AH153" s="132"/>
      <c r="AI153" s="132"/>
      <c r="AJ153" s="132"/>
      <c r="AK153" s="132"/>
      <c r="AL153" s="132"/>
      <c r="AM153" s="132"/>
      <c r="AN153" s="132"/>
      <c r="AO153" s="132"/>
      <c r="AP153" s="132"/>
      <c r="AQ153" s="132"/>
      <c r="AR153" s="132"/>
      <c r="AS153" s="132"/>
      <c r="AT153" s="109"/>
    </row>
    <row r="154" spans="1:46" ht="30" customHeight="1" thickBot="1" x14ac:dyDescent="0.6">
      <c r="A154" s="369"/>
      <c r="B154" s="370"/>
      <c r="C154" s="371" t="s">
        <v>125</v>
      </c>
      <c r="D154" s="372"/>
      <c r="E154" s="373"/>
      <c r="F154" s="184">
        <f>SUM(F151:F153)</f>
        <v>168.90909090909091</v>
      </c>
      <c r="G154" s="184">
        <f t="shared" ref="G154:Q154" si="89">SUM(G151:G153)</f>
        <v>239.27272727272725</v>
      </c>
      <c r="H154" s="184">
        <f t="shared" si="89"/>
        <v>271.81818181818181</v>
      </c>
      <c r="I154" s="184">
        <f t="shared" si="89"/>
        <v>351.27272727272725</v>
      </c>
      <c r="J154" s="184">
        <f t="shared" si="89"/>
        <v>399.81818181818176</v>
      </c>
      <c r="K154" s="184">
        <f t="shared" si="89"/>
        <v>442.5454545454545</v>
      </c>
      <c r="L154" s="184">
        <f t="shared" si="89"/>
        <v>482.36363636363637</v>
      </c>
      <c r="M154" s="184">
        <f t="shared" si="89"/>
        <v>500.90909090909088</v>
      </c>
      <c r="N154" s="184">
        <f t="shared" si="89"/>
        <v>565.81818181818176</v>
      </c>
      <c r="O154" s="184">
        <f t="shared" si="89"/>
        <v>683.09090909090901</v>
      </c>
      <c r="P154" s="184">
        <f t="shared" si="89"/>
        <v>693.4545454545455</v>
      </c>
      <c r="Q154" s="184">
        <f t="shared" si="89"/>
        <v>732.72727272727286</v>
      </c>
      <c r="R154" s="185">
        <f t="shared" si="44"/>
        <v>5532.0000000000009</v>
      </c>
      <c r="V154" s="132"/>
      <c r="W154" s="132"/>
      <c r="X154" s="132"/>
      <c r="Y154" s="132"/>
      <c r="Z154" s="132"/>
      <c r="AA154" s="132"/>
      <c r="AB154" s="132"/>
      <c r="AC154" s="132"/>
      <c r="AD154" s="132"/>
      <c r="AE154" s="132"/>
      <c r="AF154" s="132"/>
      <c r="AG154" s="132"/>
      <c r="AH154" s="132"/>
      <c r="AI154" s="132"/>
      <c r="AJ154" s="132"/>
      <c r="AK154" s="132"/>
      <c r="AL154" s="132"/>
      <c r="AM154" s="132"/>
      <c r="AN154" s="132"/>
      <c r="AO154" s="132"/>
      <c r="AP154" s="132"/>
      <c r="AQ154" s="132"/>
      <c r="AR154" s="132"/>
      <c r="AS154" s="132"/>
      <c r="AT154" s="109"/>
    </row>
    <row r="155" spans="1:46" ht="30" customHeight="1" x14ac:dyDescent="0.55000000000000004">
      <c r="V155" s="132"/>
      <c r="W155" s="132"/>
      <c r="X155" s="132"/>
      <c r="Y155" s="132"/>
      <c r="Z155" s="132"/>
      <c r="AA155" s="132"/>
      <c r="AB155" s="132"/>
      <c r="AC155" s="132"/>
      <c r="AD155" s="132"/>
      <c r="AE155" s="132"/>
      <c r="AF155" s="132"/>
      <c r="AG155" s="132"/>
      <c r="AH155" s="132"/>
      <c r="AI155" s="132"/>
      <c r="AJ155" s="132"/>
      <c r="AK155" s="132"/>
      <c r="AL155" s="132"/>
      <c r="AM155" s="132"/>
      <c r="AN155" s="132"/>
      <c r="AO155" s="132"/>
      <c r="AP155" s="132"/>
      <c r="AQ155" s="132"/>
      <c r="AR155" s="132"/>
      <c r="AS155" s="132"/>
      <c r="AT155" s="109"/>
    </row>
    <row r="156" spans="1:46" ht="30" customHeight="1" x14ac:dyDescent="0.55000000000000004">
      <c r="V156" s="132"/>
      <c r="W156" s="132"/>
      <c r="X156" s="132"/>
      <c r="Y156" s="132"/>
      <c r="Z156" s="132"/>
      <c r="AA156" s="132"/>
      <c r="AB156" s="132"/>
      <c r="AC156" s="132"/>
      <c r="AD156" s="132"/>
      <c r="AE156" s="132"/>
      <c r="AF156" s="132"/>
      <c r="AG156" s="132"/>
      <c r="AH156" s="132"/>
      <c r="AI156" s="132"/>
      <c r="AJ156" s="132"/>
      <c r="AK156" s="132"/>
      <c r="AL156" s="132"/>
      <c r="AM156" s="132"/>
      <c r="AN156" s="132"/>
      <c r="AO156" s="132"/>
      <c r="AP156" s="132"/>
      <c r="AQ156" s="132"/>
      <c r="AR156" s="132"/>
      <c r="AS156" s="132"/>
      <c r="AT156" s="109"/>
    </row>
    <row r="157" spans="1:46" ht="30" customHeight="1" x14ac:dyDescent="0.55000000000000004">
      <c r="V157" s="132"/>
      <c r="W157" s="132"/>
      <c r="X157" s="132"/>
      <c r="Y157" s="132"/>
      <c r="Z157" s="132"/>
      <c r="AA157" s="132"/>
      <c r="AB157" s="132"/>
      <c r="AC157" s="132"/>
      <c r="AD157" s="132"/>
      <c r="AE157" s="132"/>
      <c r="AF157" s="132"/>
      <c r="AG157" s="132"/>
      <c r="AH157" s="132"/>
      <c r="AI157" s="132"/>
      <c r="AJ157" s="132"/>
      <c r="AK157" s="132"/>
      <c r="AL157" s="132"/>
      <c r="AM157" s="132"/>
      <c r="AN157" s="132"/>
      <c r="AO157" s="132"/>
      <c r="AP157" s="132"/>
      <c r="AQ157" s="132"/>
      <c r="AR157" s="132"/>
      <c r="AS157" s="132"/>
      <c r="AT157" s="109"/>
    </row>
    <row r="158" spans="1:46" ht="30" customHeight="1" x14ac:dyDescent="0.55000000000000004">
      <c r="V158" s="132"/>
      <c r="W158" s="132"/>
      <c r="X158" s="132"/>
      <c r="Y158" s="132"/>
      <c r="Z158" s="132"/>
      <c r="AA158" s="132"/>
      <c r="AB158" s="132"/>
      <c r="AC158" s="132"/>
      <c r="AD158" s="132"/>
      <c r="AE158" s="132"/>
      <c r="AF158" s="132"/>
      <c r="AG158" s="132"/>
      <c r="AH158" s="132"/>
      <c r="AI158" s="132"/>
      <c r="AJ158" s="132"/>
      <c r="AK158" s="132"/>
      <c r="AL158" s="132"/>
      <c r="AM158" s="132"/>
      <c r="AN158" s="132"/>
      <c r="AO158" s="132"/>
      <c r="AP158" s="132"/>
      <c r="AQ158" s="132"/>
      <c r="AR158" s="132"/>
      <c r="AS158" s="132"/>
      <c r="AT158" s="109"/>
    </row>
    <row r="159" spans="1:46" ht="30" customHeight="1" x14ac:dyDescent="0.55000000000000004">
      <c r="V159" s="132"/>
      <c r="W159" s="132"/>
      <c r="X159" s="132"/>
      <c r="Y159" s="132"/>
      <c r="Z159" s="132"/>
      <c r="AA159" s="132"/>
      <c r="AB159" s="132"/>
      <c r="AC159" s="132"/>
      <c r="AD159" s="132"/>
      <c r="AE159" s="132"/>
      <c r="AF159" s="132"/>
      <c r="AG159" s="132"/>
      <c r="AH159" s="132"/>
      <c r="AI159" s="132"/>
      <c r="AJ159" s="132"/>
      <c r="AK159" s="132"/>
      <c r="AL159" s="132"/>
      <c r="AM159" s="132"/>
      <c r="AN159" s="132"/>
      <c r="AO159" s="132"/>
      <c r="AP159" s="132"/>
      <c r="AQ159" s="132"/>
      <c r="AR159" s="132"/>
      <c r="AS159" s="109"/>
    </row>
    <row r="160" spans="1:46" ht="30" customHeight="1" x14ac:dyDescent="0.55000000000000004">
      <c r="U160" s="109"/>
      <c r="V160" s="109"/>
      <c r="W160" s="109"/>
      <c r="X160" s="109"/>
      <c r="Y160" s="109"/>
      <c r="Z160" s="109"/>
      <c r="AA160" s="109"/>
      <c r="AB160" s="109"/>
      <c r="AC160" s="109"/>
      <c r="AD160" s="109"/>
      <c r="AE160" s="109"/>
      <c r="AF160" s="109"/>
      <c r="AG160" s="109"/>
      <c r="AH160" s="109"/>
      <c r="AI160" s="109"/>
      <c r="AJ160" s="109"/>
      <c r="AK160" s="109"/>
      <c r="AL160" s="109"/>
      <c r="AM160" s="109"/>
      <c r="AN160" s="109"/>
      <c r="AO160" s="109"/>
      <c r="AP160" s="109"/>
      <c r="AQ160" s="109"/>
      <c r="AR160" s="109"/>
      <c r="AS160" s="109"/>
    </row>
    <row r="161" spans="21:44" ht="30" customHeight="1" x14ac:dyDescent="0.55000000000000004">
      <c r="U161" s="109"/>
      <c r="V161" s="109"/>
      <c r="W161" s="109"/>
      <c r="X161" s="109"/>
      <c r="Y161" s="109"/>
      <c r="Z161" s="109"/>
      <c r="AA161" s="109"/>
      <c r="AB161" s="109"/>
      <c r="AC161" s="109"/>
      <c r="AD161" s="109"/>
      <c r="AE161" s="109"/>
      <c r="AF161" s="109"/>
      <c r="AG161" s="109"/>
      <c r="AH161" s="109"/>
      <c r="AI161" s="109"/>
      <c r="AJ161" s="109"/>
      <c r="AK161" s="109"/>
      <c r="AL161" s="109"/>
      <c r="AM161" s="109"/>
      <c r="AN161" s="109"/>
      <c r="AO161" s="109"/>
      <c r="AP161" s="109"/>
      <c r="AQ161" s="109"/>
      <c r="AR161" s="109"/>
    </row>
    <row r="162" spans="21:44" ht="30" customHeight="1" x14ac:dyDescent="0.55000000000000004"/>
    <row r="163" spans="21:44" ht="30" customHeight="1" x14ac:dyDescent="0.55000000000000004"/>
    <row r="164" spans="21:44" ht="30" customHeight="1" x14ac:dyDescent="0.55000000000000004"/>
  </sheetData>
  <mergeCells count="166">
    <mergeCell ref="A36:A55"/>
    <mergeCell ref="A56:A75"/>
    <mergeCell ref="B56:B59"/>
    <mergeCell ref="C56:E56"/>
    <mergeCell ref="C57:E57"/>
    <mergeCell ref="C58:E58"/>
    <mergeCell ref="C59:E59"/>
    <mergeCell ref="B60:B63"/>
    <mergeCell ref="C60:E60"/>
    <mergeCell ref="C61:E61"/>
    <mergeCell ref="C62:E62"/>
    <mergeCell ref="C63:E63"/>
    <mergeCell ref="B64:B67"/>
    <mergeCell ref="C64:E64"/>
    <mergeCell ref="C65:E65"/>
    <mergeCell ref="C66:E66"/>
    <mergeCell ref="C67:E67"/>
    <mergeCell ref="B72:B75"/>
    <mergeCell ref="C44:E44"/>
    <mergeCell ref="C45:E45"/>
    <mergeCell ref="C46:E46"/>
    <mergeCell ref="C47:E47"/>
    <mergeCell ref="B52:B55"/>
    <mergeCell ref="C52:E52"/>
    <mergeCell ref="C53:E53"/>
    <mergeCell ref="C111:E111"/>
    <mergeCell ref="B36:B39"/>
    <mergeCell ref="C36:E36"/>
    <mergeCell ref="C37:E37"/>
    <mergeCell ref="C38:E38"/>
    <mergeCell ref="C39:E39"/>
    <mergeCell ref="B40:B43"/>
    <mergeCell ref="C40:E40"/>
    <mergeCell ref="C41:E41"/>
    <mergeCell ref="C42:E42"/>
    <mergeCell ref="C43:E43"/>
    <mergeCell ref="C68:E68"/>
    <mergeCell ref="C69:E69"/>
    <mergeCell ref="C70:E70"/>
    <mergeCell ref="C71:E71"/>
    <mergeCell ref="C50:E50"/>
    <mergeCell ref="C51:E51"/>
    <mergeCell ref="C112:E112"/>
    <mergeCell ref="C113:E113"/>
    <mergeCell ref="B31:B34"/>
    <mergeCell ref="C31:E31"/>
    <mergeCell ref="C32:E32"/>
    <mergeCell ref="C33:E33"/>
    <mergeCell ref="C34:E34"/>
    <mergeCell ref="B27:B30"/>
    <mergeCell ref="C27:E27"/>
    <mergeCell ref="C28:E28"/>
    <mergeCell ref="C29:E29"/>
    <mergeCell ref="C30:E30"/>
    <mergeCell ref="C54:E54"/>
    <mergeCell ref="C55:E55"/>
    <mergeCell ref="B48:B51"/>
    <mergeCell ref="C48:E48"/>
    <mergeCell ref="C49:E49"/>
    <mergeCell ref="B35:E35"/>
    <mergeCell ref="C72:E72"/>
    <mergeCell ref="C73:E73"/>
    <mergeCell ref="C74:E74"/>
    <mergeCell ref="C75:E75"/>
    <mergeCell ref="B68:B71"/>
    <mergeCell ref="B44:B47"/>
    <mergeCell ref="A1:S1"/>
    <mergeCell ref="A2:S2"/>
    <mergeCell ref="F91:P91"/>
    <mergeCell ref="R91:R92"/>
    <mergeCell ref="A93:E93"/>
    <mergeCell ref="F12:P12"/>
    <mergeCell ref="R12:R13"/>
    <mergeCell ref="A14:E14"/>
    <mergeCell ref="A15:A35"/>
    <mergeCell ref="B15:B18"/>
    <mergeCell ref="C15:E15"/>
    <mergeCell ref="C16:E16"/>
    <mergeCell ref="C17:E17"/>
    <mergeCell ref="C18:E18"/>
    <mergeCell ref="B19:B22"/>
    <mergeCell ref="C19:E19"/>
    <mergeCell ref="C20:E20"/>
    <mergeCell ref="C21:E21"/>
    <mergeCell ref="C22:E22"/>
    <mergeCell ref="B23:B26"/>
    <mergeCell ref="C23:E23"/>
    <mergeCell ref="C24:E24"/>
    <mergeCell ref="C25:E25"/>
    <mergeCell ref="C26:E26"/>
    <mergeCell ref="A94:A114"/>
    <mergeCell ref="B94:B97"/>
    <mergeCell ref="C94:E94"/>
    <mergeCell ref="C95:E95"/>
    <mergeCell ref="C96:E96"/>
    <mergeCell ref="C97:E97"/>
    <mergeCell ref="B98:B101"/>
    <mergeCell ref="C98:E98"/>
    <mergeCell ref="C99:E99"/>
    <mergeCell ref="C100:E100"/>
    <mergeCell ref="C101:E101"/>
    <mergeCell ref="B114:E114"/>
    <mergeCell ref="B102:B105"/>
    <mergeCell ref="C102:E102"/>
    <mergeCell ref="C103:E103"/>
    <mergeCell ref="C104:E104"/>
    <mergeCell ref="C105:E105"/>
    <mergeCell ref="B106:B109"/>
    <mergeCell ref="C106:E106"/>
    <mergeCell ref="C107:E107"/>
    <mergeCell ref="C108:E108"/>
    <mergeCell ref="C109:E109"/>
    <mergeCell ref="B110:B113"/>
    <mergeCell ref="C110:E110"/>
    <mergeCell ref="A115:A134"/>
    <mergeCell ref="B115:B118"/>
    <mergeCell ref="C115:E115"/>
    <mergeCell ref="C116:E116"/>
    <mergeCell ref="C117:E117"/>
    <mergeCell ref="C118:E118"/>
    <mergeCell ref="B119:B122"/>
    <mergeCell ref="C119:E119"/>
    <mergeCell ref="C120:E120"/>
    <mergeCell ref="C121:E121"/>
    <mergeCell ref="C122:E122"/>
    <mergeCell ref="B123:B126"/>
    <mergeCell ref="C123:E123"/>
    <mergeCell ref="C124:E124"/>
    <mergeCell ref="C125:E125"/>
    <mergeCell ref="C126:E126"/>
    <mergeCell ref="B131:B134"/>
    <mergeCell ref="C147:E147"/>
    <mergeCell ref="C148:E148"/>
    <mergeCell ref="C131:E131"/>
    <mergeCell ref="C132:E132"/>
    <mergeCell ref="C133:E133"/>
    <mergeCell ref="C134:E134"/>
    <mergeCell ref="B127:B130"/>
    <mergeCell ref="C127:E127"/>
    <mergeCell ref="C128:E128"/>
    <mergeCell ref="C129:E129"/>
    <mergeCell ref="C130:E130"/>
    <mergeCell ref="C149:E149"/>
    <mergeCell ref="C150:E150"/>
    <mergeCell ref="A135:A154"/>
    <mergeCell ref="B135:B138"/>
    <mergeCell ref="C135:E135"/>
    <mergeCell ref="C136:E136"/>
    <mergeCell ref="C137:E137"/>
    <mergeCell ref="C138:E138"/>
    <mergeCell ref="B139:B142"/>
    <mergeCell ref="C139:E139"/>
    <mergeCell ref="C140:E140"/>
    <mergeCell ref="C141:E141"/>
    <mergeCell ref="C142:E142"/>
    <mergeCell ref="B143:B146"/>
    <mergeCell ref="C143:E143"/>
    <mergeCell ref="C144:E144"/>
    <mergeCell ref="C145:E145"/>
    <mergeCell ref="C146:E146"/>
    <mergeCell ref="B151:B154"/>
    <mergeCell ref="C151:E151"/>
    <mergeCell ref="C152:E152"/>
    <mergeCell ref="C153:E153"/>
    <mergeCell ref="C154:E154"/>
    <mergeCell ref="B147:B150"/>
  </mergeCells>
  <phoneticPr fontId="4"/>
  <pageMargins left="0.7" right="0.7" top="0.75" bottom="0.75" header="0.3" footer="0.3"/>
  <pageSetup paperSize="9" scale="1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B9BB9D-EE1B-4C71-8BD2-3220BC1FFF4B}">
  <sheetPr codeName="Sheet4">
    <pageSetUpPr fitToPage="1"/>
  </sheetPr>
  <dimension ref="A1:AL151"/>
  <sheetViews>
    <sheetView tabSelected="1" view="pageBreakPreview" topLeftCell="A2" zoomScale="60" zoomScaleNormal="53" workbookViewId="0">
      <selection activeCell="A2" sqref="A2:AG2"/>
    </sheetView>
  </sheetViews>
  <sheetFormatPr defaultColWidth="11.25" defaultRowHeight="18" outlineLevelRow="1" x14ac:dyDescent="0.55000000000000004"/>
  <cols>
    <col min="1" max="16384" width="11.25" style="30"/>
  </cols>
  <sheetData>
    <row r="1" spans="1:38" ht="16.5" hidden="1" customHeight="1" outlineLevel="1" x14ac:dyDescent="0.55000000000000004">
      <c r="A1" s="40" t="s">
        <v>215</v>
      </c>
      <c r="B1" s="40"/>
      <c r="C1" s="40"/>
      <c r="D1" s="40"/>
      <c r="E1" s="40"/>
      <c r="F1" s="40"/>
      <c r="G1" s="40"/>
      <c r="H1" s="40"/>
      <c r="I1" s="40"/>
      <c r="J1" s="40"/>
      <c r="K1" s="40"/>
      <c r="L1" s="40"/>
      <c r="M1" s="40"/>
      <c r="N1" s="40"/>
      <c r="O1" s="40"/>
      <c r="P1" s="40"/>
    </row>
    <row r="2" spans="1:38" ht="24" customHeight="1" collapsed="1" x14ac:dyDescent="0.55000000000000004">
      <c r="A2" s="354" t="s">
        <v>216</v>
      </c>
      <c r="B2" s="354"/>
      <c r="C2" s="354"/>
      <c r="D2" s="354"/>
      <c r="E2" s="354"/>
      <c r="F2" s="354"/>
      <c r="G2" s="354"/>
      <c r="H2" s="354"/>
      <c r="I2" s="354"/>
      <c r="J2" s="354"/>
      <c r="K2" s="354"/>
      <c r="L2" s="354"/>
      <c r="M2" s="354"/>
      <c r="N2" s="354"/>
      <c r="O2" s="354"/>
      <c r="P2" s="354"/>
      <c r="Q2" s="354"/>
      <c r="R2" s="354"/>
      <c r="S2" s="354"/>
      <c r="T2" s="354"/>
      <c r="U2" s="354"/>
      <c r="V2" s="354"/>
      <c r="W2" s="354"/>
      <c r="X2" s="354"/>
      <c r="Y2" s="354"/>
      <c r="Z2" s="354"/>
      <c r="AA2" s="354"/>
      <c r="AB2" s="354"/>
      <c r="AC2" s="354"/>
      <c r="AD2" s="354"/>
      <c r="AE2" s="354"/>
      <c r="AF2" s="354"/>
      <c r="AG2" s="354"/>
      <c r="AH2" s="35"/>
      <c r="AI2" s="35"/>
      <c r="AJ2" s="35"/>
      <c r="AK2" s="35"/>
      <c r="AL2" s="35"/>
    </row>
    <row r="3" spans="1:38" ht="30" customHeight="1" x14ac:dyDescent="0.55000000000000004">
      <c r="A3" s="154" t="s">
        <v>217</v>
      </c>
    </row>
    <row r="4" spans="1:38" ht="30" customHeight="1" x14ac:dyDescent="0.55000000000000004">
      <c r="A4" s="54" t="s">
        <v>218</v>
      </c>
    </row>
    <row r="5" spans="1:38" ht="31.5" customHeight="1" x14ac:dyDescent="0.55000000000000004">
      <c r="A5" s="44" t="s">
        <v>219</v>
      </c>
      <c r="I5" s="31"/>
      <c r="J5" s="31"/>
      <c r="L5" s="44" t="s">
        <v>220</v>
      </c>
      <c r="T5" s="31"/>
      <c r="U5" s="31"/>
      <c r="W5" s="44" t="s">
        <v>221</v>
      </c>
      <c r="AE5" s="31"/>
      <c r="AF5" s="31"/>
      <c r="AK5" s="31"/>
      <c r="AL5" s="31"/>
    </row>
    <row r="6" spans="1:38" ht="67.5" customHeight="1" x14ac:dyDescent="0.55000000000000004">
      <c r="A6" s="385" t="s">
        <v>222</v>
      </c>
      <c r="B6" s="386"/>
      <c r="C6" s="386"/>
      <c r="D6" s="386"/>
      <c r="E6" s="386"/>
      <c r="F6" s="386"/>
      <c r="G6" s="386"/>
      <c r="H6" s="386"/>
      <c r="I6" s="386"/>
      <c r="J6" s="386"/>
      <c r="L6" s="385" t="s">
        <v>222</v>
      </c>
      <c r="M6" s="386"/>
      <c r="N6" s="386"/>
      <c r="O6" s="386"/>
      <c r="P6" s="386"/>
      <c r="Q6" s="386"/>
      <c r="R6" s="386"/>
      <c r="S6" s="386"/>
      <c r="T6" s="386"/>
      <c r="U6" s="386"/>
      <c r="W6" s="385" t="s">
        <v>222</v>
      </c>
      <c r="X6" s="386"/>
      <c r="Y6" s="386"/>
      <c r="Z6" s="386"/>
      <c r="AA6" s="386"/>
      <c r="AB6" s="386"/>
      <c r="AC6" s="386"/>
      <c r="AD6" s="386"/>
      <c r="AE6" s="386"/>
      <c r="AF6" s="386"/>
      <c r="AK6" s="31"/>
      <c r="AL6" s="31"/>
    </row>
    <row r="7" spans="1:38" ht="30" customHeight="1" x14ac:dyDescent="0.55000000000000004">
      <c r="J7" s="31"/>
    </row>
    <row r="8" spans="1:38" ht="30" customHeight="1" x14ac:dyDescent="0.55000000000000004"/>
    <row r="9" spans="1:38" ht="30" customHeight="1" x14ac:dyDescent="0.55000000000000004"/>
    <row r="10" spans="1:38" ht="30" customHeight="1" x14ac:dyDescent="0.55000000000000004"/>
    <row r="11" spans="1:38" ht="30" customHeight="1" x14ac:dyDescent="0.55000000000000004"/>
    <row r="12" spans="1:38" ht="30" customHeight="1" x14ac:dyDescent="0.55000000000000004"/>
    <row r="13" spans="1:38" ht="30" customHeight="1" x14ac:dyDescent="0.55000000000000004"/>
    <row r="14" spans="1:38" ht="30" customHeight="1" x14ac:dyDescent="0.55000000000000004">
      <c r="AI14" s="34"/>
    </row>
    <row r="15" spans="1:38" ht="30" customHeight="1" x14ac:dyDescent="0.55000000000000004"/>
    <row r="16" spans="1:38" ht="30" customHeight="1" x14ac:dyDescent="0.55000000000000004"/>
    <row r="17" spans="1:38" ht="30" customHeight="1" x14ac:dyDescent="0.55000000000000004"/>
    <row r="18" spans="1:38" ht="30" customHeight="1" x14ac:dyDescent="0.55000000000000004">
      <c r="R18" s="34"/>
    </row>
    <row r="19" spans="1:38" ht="30" customHeight="1" x14ac:dyDescent="0.55000000000000004"/>
    <row r="20" spans="1:38" ht="30" customHeight="1" x14ac:dyDescent="0.55000000000000004"/>
    <row r="21" spans="1:38" ht="30" customHeight="1" x14ac:dyDescent="0.55000000000000004"/>
    <row r="22" spans="1:38" ht="30" customHeight="1" x14ac:dyDescent="0.55000000000000004"/>
    <row r="23" spans="1:38" ht="30" customHeight="1" x14ac:dyDescent="0.55000000000000004"/>
    <row r="24" spans="1:38" ht="30" customHeight="1" x14ac:dyDescent="0.55000000000000004"/>
    <row r="25" spans="1:38" ht="30" customHeight="1" x14ac:dyDescent="0.55000000000000004"/>
    <row r="26" spans="1:38" ht="30" customHeight="1" x14ac:dyDescent="0.55000000000000004"/>
    <row r="27" spans="1:38" ht="30" customHeight="1" x14ac:dyDescent="0.55000000000000004">
      <c r="Z27" s="31"/>
      <c r="AA27" s="31"/>
      <c r="AK27" s="31"/>
      <c r="AL27" s="31"/>
    </row>
    <row r="28" spans="1:38" ht="30" customHeight="1" x14ac:dyDescent="0.55000000000000004">
      <c r="Z28" s="31"/>
      <c r="AA28" s="31"/>
      <c r="AK28" s="31"/>
      <c r="AL28" s="31"/>
    </row>
    <row r="29" spans="1:38" ht="30" customHeight="1" x14ac:dyDescent="0.55000000000000004">
      <c r="A29" s="44" t="s">
        <v>223</v>
      </c>
      <c r="I29" s="31"/>
      <c r="J29" s="31"/>
      <c r="L29" s="44" t="s">
        <v>224</v>
      </c>
      <c r="T29" s="31"/>
      <c r="U29" s="31"/>
      <c r="W29" s="44" t="s">
        <v>225</v>
      </c>
      <c r="AE29" s="31"/>
      <c r="AF29" s="31"/>
      <c r="AK29" s="31"/>
      <c r="AL29" s="31"/>
    </row>
    <row r="30" spans="1:38" ht="66.75" customHeight="1" x14ac:dyDescent="0.55000000000000004">
      <c r="A30" s="385" t="s">
        <v>222</v>
      </c>
      <c r="B30" s="386"/>
      <c r="C30" s="386"/>
      <c r="D30" s="386"/>
      <c r="E30" s="386"/>
      <c r="F30" s="386"/>
      <c r="G30" s="386"/>
      <c r="H30" s="386"/>
      <c r="I30" s="386"/>
      <c r="J30" s="386"/>
      <c r="L30" s="385" t="s">
        <v>222</v>
      </c>
      <c r="M30" s="386"/>
      <c r="N30" s="386"/>
      <c r="O30" s="386"/>
      <c r="P30" s="386"/>
      <c r="Q30" s="386"/>
      <c r="R30" s="386"/>
      <c r="S30" s="386"/>
      <c r="T30" s="386"/>
      <c r="U30" s="386"/>
      <c r="W30" s="385" t="s">
        <v>222</v>
      </c>
      <c r="X30" s="386"/>
      <c r="Y30" s="386"/>
      <c r="Z30" s="386"/>
      <c r="AA30" s="386"/>
      <c r="AB30" s="386"/>
      <c r="AC30" s="386"/>
      <c r="AD30" s="386"/>
      <c r="AE30" s="386"/>
      <c r="AF30" s="386"/>
      <c r="AK30" s="31"/>
      <c r="AL30" s="31"/>
    </row>
    <row r="31" spans="1:38" ht="30" customHeight="1" x14ac:dyDescent="0.55000000000000004">
      <c r="Z31" s="31"/>
      <c r="AA31" s="31"/>
      <c r="AK31" s="31"/>
      <c r="AL31" s="31"/>
    </row>
    <row r="32" spans="1:38" ht="30" customHeight="1" x14ac:dyDescent="0.55000000000000004">
      <c r="Z32" s="31"/>
      <c r="AA32" s="31"/>
      <c r="AK32" s="31"/>
      <c r="AL32" s="31"/>
    </row>
    <row r="33" spans="26:38" ht="30" customHeight="1" x14ac:dyDescent="0.55000000000000004">
      <c r="Z33" s="31"/>
      <c r="AA33" s="31"/>
      <c r="AK33" s="31"/>
      <c r="AL33" s="31"/>
    </row>
    <row r="34" spans="26:38" ht="30" customHeight="1" x14ac:dyDescent="0.55000000000000004">
      <c r="Z34" s="31"/>
      <c r="AA34" s="31"/>
      <c r="AK34" s="31"/>
      <c r="AL34" s="31"/>
    </row>
    <row r="35" spans="26:38" ht="30" customHeight="1" x14ac:dyDescent="0.55000000000000004">
      <c r="Z35" s="31"/>
      <c r="AA35" s="31"/>
      <c r="AK35" s="31"/>
      <c r="AL35" s="31"/>
    </row>
    <row r="36" spans="26:38" ht="30" customHeight="1" x14ac:dyDescent="0.55000000000000004">
      <c r="Z36" s="31"/>
      <c r="AA36" s="31"/>
      <c r="AK36" s="31"/>
      <c r="AL36" s="31"/>
    </row>
    <row r="37" spans="26:38" ht="30" customHeight="1" x14ac:dyDescent="0.55000000000000004">
      <c r="Z37" s="31"/>
      <c r="AA37" s="31"/>
      <c r="AK37" s="31"/>
      <c r="AL37" s="31"/>
    </row>
    <row r="38" spans="26:38" ht="30" customHeight="1" x14ac:dyDescent="0.55000000000000004">
      <c r="Z38" s="31"/>
      <c r="AA38" s="31"/>
      <c r="AK38" s="31"/>
      <c r="AL38" s="31"/>
    </row>
    <row r="39" spans="26:38" ht="30" customHeight="1" x14ac:dyDescent="0.55000000000000004">
      <c r="Z39" s="31"/>
      <c r="AA39" s="31"/>
      <c r="AK39" s="31"/>
      <c r="AL39" s="31"/>
    </row>
    <row r="40" spans="26:38" ht="30" customHeight="1" x14ac:dyDescent="0.55000000000000004">
      <c r="Z40" s="31"/>
      <c r="AA40" s="31"/>
      <c r="AK40" s="31"/>
      <c r="AL40" s="31"/>
    </row>
    <row r="41" spans="26:38" ht="30" customHeight="1" x14ac:dyDescent="0.55000000000000004">
      <c r="Z41" s="31"/>
      <c r="AA41" s="31"/>
      <c r="AK41" s="31"/>
      <c r="AL41" s="31"/>
    </row>
    <row r="42" spans="26:38" ht="30" customHeight="1" x14ac:dyDescent="0.55000000000000004">
      <c r="Z42" s="31"/>
      <c r="AA42" s="31"/>
      <c r="AK42" s="31"/>
      <c r="AL42" s="31"/>
    </row>
    <row r="43" spans="26:38" ht="30" customHeight="1" x14ac:dyDescent="0.55000000000000004">
      <c r="Z43" s="31"/>
      <c r="AA43" s="31"/>
      <c r="AK43" s="31"/>
      <c r="AL43" s="31"/>
    </row>
    <row r="44" spans="26:38" ht="30" customHeight="1" x14ac:dyDescent="0.55000000000000004">
      <c r="Z44" s="31"/>
      <c r="AA44" s="31"/>
      <c r="AK44" s="31"/>
      <c r="AL44" s="31"/>
    </row>
    <row r="45" spans="26:38" ht="30" customHeight="1" x14ac:dyDescent="0.55000000000000004">
      <c r="Z45" s="31"/>
      <c r="AA45" s="31"/>
      <c r="AK45" s="31"/>
      <c r="AL45" s="31"/>
    </row>
    <row r="46" spans="26:38" ht="30" customHeight="1" x14ac:dyDescent="0.55000000000000004">
      <c r="Z46" s="31"/>
      <c r="AA46" s="31"/>
      <c r="AK46" s="31"/>
      <c r="AL46" s="31"/>
    </row>
    <row r="47" spans="26:38" ht="30" customHeight="1" x14ac:dyDescent="0.55000000000000004">
      <c r="Z47" s="31"/>
      <c r="AA47" s="31"/>
      <c r="AK47" s="31"/>
      <c r="AL47" s="31"/>
    </row>
    <row r="48" spans="26:38" ht="30" customHeight="1" x14ac:dyDescent="0.55000000000000004">
      <c r="Z48" s="31"/>
      <c r="AA48" s="31"/>
      <c r="AK48" s="31"/>
      <c r="AL48" s="31"/>
    </row>
    <row r="49" spans="1:38" ht="30" customHeight="1" x14ac:dyDescent="0.55000000000000004">
      <c r="Z49" s="31"/>
      <c r="AA49" s="31"/>
      <c r="AK49" s="31"/>
      <c r="AL49" s="31"/>
    </row>
    <row r="50" spans="1:38" ht="30" customHeight="1" x14ac:dyDescent="0.55000000000000004">
      <c r="Z50" s="31"/>
      <c r="AA50" s="31"/>
      <c r="AK50" s="31"/>
      <c r="AL50" s="31"/>
    </row>
    <row r="51" spans="1:38" ht="30" customHeight="1" x14ac:dyDescent="0.55000000000000004">
      <c r="Z51" s="31"/>
      <c r="AA51" s="31"/>
      <c r="AK51" s="31"/>
      <c r="AL51" s="31"/>
    </row>
    <row r="52" spans="1:38" ht="30" customHeight="1" x14ac:dyDescent="0.55000000000000004">
      <c r="Z52" s="31"/>
      <c r="AA52" s="31"/>
      <c r="AK52" s="31"/>
      <c r="AL52" s="31"/>
    </row>
    <row r="53" spans="1:38" ht="30" customHeight="1" x14ac:dyDescent="0.55000000000000004">
      <c r="A53" s="44" t="s">
        <v>226</v>
      </c>
      <c r="I53" s="31"/>
      <c r="J53" s="31"/>
      <c r="L53" s="44" t="s">
        <v>227</v>
      </c>
      <c r="T53" s="31"/>
      <c r="U53" s="31"/>
      <c r="W53" s="44" t="s">
        <v>228</v>
      </c>
      <c r="AE53" s="31"/>
      <c r="AF53" s="31"/>
      <c r="AK53" s="31"/>
      <c r="AL53" s="31"/>
    </row>
    <row r="54" spans="1:38" ht="66.75" customHeight="1" x14ac:dyDescent="0.55000000000000004">
      <c r="A54" s="385" t="s">
        <v>222</v>
      </c>
      <c r="B54" s="386"/>
      <c r="C54" s="386"/>
      <c r="D54" s="386"/>
      <c r="E54" s="386"/>
      <c r="F54" s="386"/>
      <c r="G54" s="386"/>
      <c r="H54" s="386"/>
      <c r="I54" s="386"/>
      <c r="J54" s="386"/>
      <c r="L54" s="385" t="s">
        <v>222</v>
      </c>
      <c r="M54" s="386"/>
      <c r="N54" s="386"/>
      <c r="O54" s="386"/>
      <c r="P54" s="386"/>
      <c r="Q54" s="386"/>
      <c r="R54" s="386"/>
      <c r="S54" s="386"/>
      <c r="T54" s="386"/>
      <c r="U54" s="386"/>
      <c r="W54" s="385" t="s">
        <v>222</v>
      </c>
      <c r="X54" s="386"/>
      <c r="Y54" s="386"/>
      <c r="Z54" s="386"/>
      <c r="AA54" s="386"/>
      <c r="AB54" s="386"/>
      <c r="AC54" s="386"/>
      <c r="AD54" s="386"/>
      <c r="AE54" s="386"/>
      <c r="AF54" s="386"/>
      <c r="AK54" s="31"/>
      <c r="AL54" s="31"/>
    </row>
    <row r="55" spans="1:38" ht="30" customHeight="1" x14ac:dyDescent="0.55000000000000004">
      <c r="Z55" s="31"/>
      <c r="AA55" s="31"/>
      <c r="AK55" s="31"/>
      <c r="AL55" s="31"/>
    </row>
    <row r="56" spans="1:38" ht="30" customHeight="1" x14ac:dyDescent="0.55000000000000004">
      <c r="Z56" s="31"/>
      <c r="AA56" s="31"/>
      <c r="AK56" s="31"/>
      <c r="AL56" s="31"/>
    </row>
    <row r="57" spans="1:38" ht="30" customHeight="1" x14ac:dyDescent="0.55000000000000004">
      <c r="Z57" s="31"/>
      <c r="AA57" s="31"/>
      <c r="AK57" s="31"/>
      <c r="AL57" s="31"/>
    </row>
    <row r="58" spans="1:38" ht="30" customHeight="1" x14ac:dyDescent="0.55000000000000004">
      <c r="Z58" s="31"/>
      <c r="AA58" s="31"/>
      <c r="AK58" s="31"/>
      <c r="AL58" s="31"/>
    </row>
    <row r="59" spans="1:38" ht="30" customHeight="1" x14ac:dyDescent="0.55000000000000004">
      <c r="Z59" s="31"/>
      <c r="AA59" s="31"/>
      <c r="AK59" s="31"/>
      <c r="AL59" s="31"/>
    </row>
    <row r="60" spans="1:38" ht="30" customHeight="1" x14ac:dyDescent="0.55000000000000004">
      <c r="Z60" s="31"/>
      <c r="AA60" s="31"/>
      <c r="AK60" s="31"/>
      <c r="AL60" s="31"/>
    </row>
    <row r="61" spans="1:38" ht="30" customHeight="1" x14ac:dyDescent="0.55000000000000004">
      <c r="Z61" s="31"/>
      <c r="AA61" s="31"/>
      <c r="AK61" s="31"/>
      <c r="AL61" s="31"/>
    </row>
    <row r="62" spans="1:38" ht="30" customHeight="1" x14ac:dyDescent="0.55000000000000004">
      <c r="Z62" s="31"/>
      <c r="AA62" s="31"/>
      <c r="AK62" s="31"/>
      <c r="AL62" s="31"/>
    </row>
    <row r="63" spans="1:38" ht="30" customHeight="1" x14ac:dyDescent="0.55000000000000004">
      <c r="Z63" s="31"/>
      <c r="AA63" s="31"/>
      <c r="AK63" s="31"/>
      <c r="AL63" s="31"/>
    </row>
    <row r="64" spans="1:38" ht="30" customHeight="1" x14ac:dyDescent="0.55000000000000004">
      <c r="Z64" s="31"/>
      <c r="AA64" s="31"/>
      <c r="AK64" s="31"/>
      <c r="AL64" s="31"/>
    </row>
    <row r="65" spans="1:38" ht="30" customHeight="1" x14ac:dyDescent="0.55000000000000004">
      <c r="Z65" s="31"/>
      <c r="AA65" s="31"/>
      <c r="AK65" s="31"/>
      <c r="AL65" s="31"/>
    </row>
    <row r="66" spans="1:38" ht="30" customHeight="1" x14ac:dyDescent="0.55000000000000004">
      <c r="Z66" s="31"/>
      <c r="AA66" s="31"/>
      <c r="AK66" s="31"/>
      <c r="AL66" s="31"/>
    </row>
    <row r="67" spans="1:38" ht="30" customHeight="1" x14ac:dyDescent="0.55000000000000004">
      <c r="Z67" s="31"/>
      <c r="AA67" s="31"/>
      <c r="AK67" s="31"/>
      <c r="AL67" s="31"/>
    </row>
    <row r="68" spans="1:38" ht="30" customHeight="1" x14ac:dyDescent="0.55000000000000004">
      <c r="Z68" s="31"/>
      <c r="AA68" s="31"/>
      <c r="AK68" s="31"/>
      <c r="AL68" s="31"/>
    </row>
    <row r="69" spans="1:38" ht="30" customHeight="1" x14ac:dyDescent="0.55000000000000004">
      <c r="Z69" s="31"/>
      <c r="AA69" s="31"/>
      <c r="AK69" s="31"/>
      <c r="AL69" s="31"/>
    </row>
    <row r="70" spans="1:38" ht="30" customHeight="1" x14ac:dyDescent="0.55000000000000004">
      <c r="Z70" s="31"/>
      <c r="AA70" s="31"/>
      <c r="AK70" s="31"/>
      <c r="AL70" s="31"/>
    </row>
    <row r="71" spans="1:38" ht="30" customHeight="1" x14ac:dyDescent="0.55000000000000004">
      <c r="Z71" s="31"/>
      <c r="AA71" s="31"/>
      <c r="AK71" s="31"/>
      <c r="AL71" s="31"/>
    </row>
    <row r="72" spans="1:38" ht="30" customHeight="1" x14ac:dyDescent="0.55000000000000004">
      <c r="Z72" s="31"/>
      <c r="AA72" s="31"/>
      <c r="AK72" s="31"/>
      <c r="AL72" s="31"/>
    </row>
    <row r="73" spans="1:38" ht="30" customHeight="1" x14ac:dyDescent="0.55000000000000004">
      <c r="Z73" s="31"/>
      <c r="AA73" s="31"/>
      <c r="AK73" s="31"/>
      <c r="AL73" s="31"/>
    </row>
    <row r="74" spans="1:38" ht="30" customHeight="1" x14ac:dyDescent="0.55000000000000004">
      <c r="Z74" s="31"/>
      <c r="AA74" s="31"/>
      <c r="AK74" s="31"/>
      <c r="AL74" s="31"/>
    </row>
    <row r="75" spans="1:38" ht="30" customHeight="1" x14ac:dyDescent="0.55000000000000004">
      <c r="Z75" s="31"/>
      <c r="AA75" s="31"/>
      <c r="AK75" s="31"/>
      <c r="AL75" s="31"/>
    </row>
    <row r="76" spans="1:38" ht="30" customHeight="1" x14ac:dyDescent="0.55000000000000004">
      <c r="Z76" s="31"/>
      <c r="AA76" s="31"/>
      <c r="AK76" s="31"/>
      <c r="AL76" s="31"/>
    </row>
    <row r="77" spans="1:38" ht="30" customHeight="1" x14ac:dyDescent="0.55000000000000004">
      <c r="A77" s="44" t="s">
        <v>229</v>
      </c>
      <c r="I77" s="31"/>
      <c r="J77" s="31"/>
      <c r="L77" s="44" t="s">
        <v>230</v>
      </c>
      <c r="T77" s="31"/>
      <c r="U77" s="31"/>
      <c r="W77" s="44" t="s">
        <v>231</v>
      </c>
      <c r="Z77" s="31"/>
      <c r="AA77" s="31"/>
      <c r="AK77" s="31"/>
      <c r="AL77" s="31"/>
    </row>
    <row r="78" spans="1:38" ht="66.75" customHeight="1" x14ac:dyDescent="0.55000000000000004">
      <c r="A78" s="385" t="s">
        <v>222</v>
      </c>
      <c r="B78" s="386"/>
      <c r="C78" s="386"/>
      <c r="D78" s="386"/>
      <c r="E78" s="386"/>
      <c r="F78" s="386"/>
      <c r="G78" s="386"/>
      <c r="H78" s="386"/>
      <c r="I78" s="386"/>
      <c r="J78" s="386"/>
      <c r="L78" s="385" t="s">
        <v>222</v>
      </c>
      <c r="M78" s="386"/>
      <c r="N78" s="386"/>
      <c r="O78" s="386"/>
      <c r="P78" s="386"/>
      <c r="Q78" s="386"/>
      <c r="R78" s="386"/>
      <c r="S78" s="386"/>
      <c r="T78" s="386"/>
      <c r="U78" s="386"/>
      <c r="W78" s="385" t="s">
        <v>222</v>
      </c>
      <c r="X78" s="386"/>
      <c r="Y78" s="386"/>
      <c r="Z78" s="386"/>
      <c r="AA78" s="386"/>
      <c r="AB78" s="386"/>
      <c r="AC78" s="386"/>
      <c r="AD78" s="386"/>
      <c r="AE78" s="386"/>
      <c r="AF78" s="386"/>
      <c r="AK78" s="31"/>
      <c r="AL78" s="31"/>
    </row>
    <row r="79" spans="1:38" ht="30" customHeight="1" x14ac:dyDescent="0.55000000000000004">
      <c r="Z79" s="31"/>
      <c r="AA79" s="31"/>
      <c r="AK79" s="31"/>
      <c r="AL79" s="31"/>
    </row>
    <row r="80" spans="1:38" ht="30" customHeight="1" x14ac:dyDescent="0.55000000000000004">
      <c r="Z80" s="31"/>
      <c r="AA80" s="31"/>
      <c r="AK80" s="31"/>
      <c r="AL80" s="31"/>
    </row>
    <row r="81" spans="26:38" ht="30" customHeight="1" x14ac:dyDescent="0.55000000000000004">
      <c r="Z81" s="31"/>
      <c r="AA81" s="31"/>
      <c r="AK81" s="31"/>
      <c r="AL81" s="31"/>
    </row>
    <row r="82" spans="26:38" ht="30" customHeight="1" x14ac:dyDescent="0.55000000000000004">
      <c r="Z82" s="31"/>
      <c r="AA82" s="31"/>
      <c r="AK82" s="31"/>
      <c r="AL82" s="31"/>
    </row>
    <row r="83" spans="26:38" ht="30" customHeight="1" x14ac:dyDescent="0.55000000000000004">
      <c r="Z83" s="31"/>
      <c r="AA83" s="31"/>
      <c r="AK83" s="31"/>
      <c r="AL83" s="31"/>
    </row>
    <row r="84" spans="26:38" ht="30" customHeight="1" x14ac:dyDescent="0.55000000000000004">
      <c r="Z84" s="31"/>
      <c r="AA84" s="31"/>
      <c r="AK84" s="31"/>
      <c r="AL84" s="31"/>
    </row>
    <row r="85" spans="26:38" ht="30" customHeight="1" x14ac:dyDescent="0.55000000000000004">
      <c r="Z85" s="31"/>
      <c r="AA85" s="31"/>
      <c r="AK85" s="31"/>
      <c r="AL85" s="31"/>
    </row>
    <row r="86" spans="26:38" ht="30" customHeight="1" x14ac:dyDescent="0.55000000000000004">
      <c r="Z86" s="31"/>
      <c r="AA86" s="31"/>
      <c r="AK86" s="31"/>
      <c r="AL86" s="31"/>
    </row>
    <row r="87" spans="26:38" ht="30" customHeight="1" x14ac:dyDescent="0.55000000000000004">
      <c r="Z87" s="31"/>
      <c r="AA87" s="31"/>
      <c r="AK87" s="31"/>
      <c r="AL87" s="31"/>
    </row>
    <row r="88" spans="26:38" ht="30" customHeight="1" x14ac:dyDescent="0.55000000000000004">
      <c r="Z88" s="31"/>
      <c r="AA88" s="31"/>
      <c r="AK88" s="31"/>
      <c r="AL88" s="31"/>
    </row>
    <row r="89" spans="26:38" ht="30" customHeight="1" x14ac:dyDescent="0.55000000000000004">
      <c r="Z89" s="31"/>
      <c r="AA89" s="31"/>
      <c r="AK89" s="31"/>
      <c r="AL89" s="31"/>
    </row>
    <row r="90" spans="26:38" ht="30" customHeight="1" x14ac:dyDescent="0.55000000000000004">
      <c r="Z90" s="31"/>
      <c r="AA90" s="31"/>
      <c r="AK90" s="31"/>
      <c r="AL90" s="31"/>
    </row>
    <row r="91" spans="26:38" ht="30" customHeight="1" x14ac:dyDescent="0.55000000000000004">
      <c r="Z91" s="31"/>
      <c r="AA91" s="31"/>
      <c r="AK91" s="31"/>
      <c r="AL91" s="31"/>
    </row>
    <row r="92" spans="26:38" ht="30" customHeight="1" x14ac:dyDescent="0.55000000000000004">
      <c r="Z92" s="31"/>
      <c r="AA92" s="31"/>
      <c r="AK92" s="31"/>
      <c r="AL92" s="31"/>
    </row>
    <row r="93" spans="26:38" ht="30" customHeight="1" x14ac:dyDescent="0.55000000000000004">
      <c r="Z93" s="31"/>
      <c r="AA93" s="31"/>
      <c r="AK93" s="31"/>
      <c r="AL93" s="31"/>
    </row>
    <row r="94" spans="26:38" ht="30" customHeight="1" x14ac:dyDescent="0.55000000000000004">
      <c r="Z94" s="31"/>
      <c r="AA94" s="31"/>
      <c r="AK94" s="31"/>
      <c r="AL94" s="31"/>
    </row>
    <row r="95" spans="26:38" ht="30" customHeight="1" x14ac:dyDescent="0.55000000000000004">
      <c r="Z95" s="31"/>
      <c r="AA95" s="31"/>
      <c r="AK95" s="31"/>
      <c r="AL95" s="31"/>
    </row>
    <row r="96" spans="26:38" ht="30" customHeight="1" x14ac:dyDescent="0.55000000000000004">
      <c r="Z96" s="31"/>
      <c r="AA96" s="31"/>
      <c r="AK96" s="31"/>
      <c r="AL96" s="31"/>
    </row>
    <row r="97" spans="1:38" ht="30" customHeight="1" x14ac:dyDescent="0.55000000000000004">
      <c r="Z97" s="31"/>
      <c r="AA97" s="31"/>
      <c r="AK97" s="31"/>
      <c r="AL97" s="31"/>
    </row>
    <row r="98" spans="1:38" ht="30" customHeight="1" x14ac:dyDescent="0.55000000000000004">
      <c r="Z98" s="31"/>
      <c r="AA98" s="31"/>
      <c r="AK98" s="31"/>
      <c r="AL98" s="31"/>
    </row>
    <row r="99" spans="1:38" ht="30" customHeight="1" x14ac:dyDescent="0.55000000000000004">
      <c r="Z99" s="31"/>
      <c r="AA99" s="31"/>
      <c r="AK99" s="31"/>
      <c r="AL99" s="31"/>
    </row>
    <row r="100" spans="1:38" ht="30" customHeight="1" x14ac:dyDescent="0.55000000000000004">
      <c r="Z100" s="31"/>
      <c r="AA100" s="31"/>
      <c r="AK100" s="31"/>
      <c r="AL100" s="31"/>
    </row>
    <row r="101" spans="1:38" ht="30" customHeight="1" x14ac:dyDescent="0.55000000000000004">
      <c r="A101" s="44" t="s">
        <v>232</v>
      </c>
      <c r="I101" s="31"/>
      <c r="J101" s="31"/>
      <c r="L101" s="44" t="s">
        <v>233</v>
      </c>
      <c r="T101" s="31"/>
      <c r="U101" s="31"/>
      <c r="W101" s="44" t="s">
        <v>234</v>
      </c>
      <c r="AE101" s="31"/>
      <c r="AF101" s="31"/>
      <c r="AK101" s="31"/>
      <c r="AL101" s="31"/>
    </row>
    <row r="102" spans="1:38" ht="66.75" customHeight="1" x14ac:dyDescent="0.55000000000000004">
      <c r="A102" s="385" t="s">
        <v>222</v>
      </c>
      <c r="B102" s="386"/>
      <c r="C102" s="386"/>
      <c r="D102" s="386"/>
      <c r="E102" s="386"/>
      <c r="F102" s="386"/>
      <c r="G102" s="386"/>
      <c r="H102" s="386"/>
      <c r="I102" s="386"/>
      <c r="J102" s="386"/>
      <c r="L102" s="385" t="s">
        <v>222</v>
      </c>
      <c r="M102" s="386"/>
      <c r="N102" s="386"/>
      <c r="O102" s="386"/>
      <c r="P102" s="386"/>
      <c r="Q102" s="386"/>
      <c r="R102" s="386"/>
      <c r="S102" s="386"/>
      <c r="T102" s="386"/>
      <c r="U102" s="386"/>
      <c r="W102" s="385" t="s">
        <v>222</v>
      </c>
      <c r="X102" s="386"/>
      <c r="Y102" s="386"/>
      <c r="Z102" s="386"/>
      <c r="AA102" s="386"/>
      <c r="AB102" s="386"/>
      <c r="AC102" s="386"/>
      <c r="AD102" s="386"/>
      <c r="AE102" s="386"/>
      <c r="AF102" s="386"/>
      <c r="AK102" s="31"/>
      <c r="AL102" s="31"/>
    </row>
    <row r="103" spans="1:38" ht="30" customHeight="1" x14ac:dyDescent="0.55000000000000004">
      <c r="Z103" s="31"/>
      <c r="AA103" s="31"/>
      <c r="AK103" s="31"/>
      <c r="AL103" s="31"/>
    </row>
    <row r="104" spans="1:38" ht="30" customHeight="1" x14ac:dyDescent="0.55000000000000004">
      <c r="Z104" s="31"/>
      <c r="AA104" s="31"/>
      <c r="AK104" s="31"/>
      <c r="AL104" s="31"/>
    </row>
    <row r="105" spans="1:38" ht="30" customHeight="1" x14ac:dyDescent="0.55000000000000004">
      <c r="Z105" s="31"/>
      <c r="AA105" s="31"/>
      <c r="AK105" s="31"/>
      <c r="AL105" s="31"/>
    </row>
    <row r="106" spans="1:38" ht="30" customHeight="1" x14ac:dyDescent="0.55000000000000004">
      <c r="Z106" s="31"/>
      <c r="AA106" s="31"/>
      <c r="AK106" s="31"/>
      <c r="AL106" s="31"/>
    </row>
    <row r="107" spans="1:38" ht="30" customHeight="1" x14ac:dyDescent="0.55000000000000004">
      <c r="Z107" s="31"/>
      <c r="AA107" s="31"/>
      <c r="AK107" s="31"/>
      <c r="AL107" s="31"/>
    </row>
    <row r="108" spans="1:38" ht="30" customHeight="1" x14ac:dyDescent="0.55000000000000004">
      <c r="Z108" s="31"/>
      <c r="AA108" s="31"/>
      <c r="AK108" s="31"/>
      <c r="AL108" s="31"/>
    </row>
    <row r="109" spans="1:38" ht="30" customHeight="1" x14ac:dyDescent="0.55000000000000004">
      <c r="Z109" s="31"/>
      <c r="AA109" s="31"/>
      <c r="AK109" s="31"/>
      <c r="AL109" s="31"/>
    </row>
    <row r="110" spans="1:38" ht="30" customHeight="1" x14ac:dyDescent="0.55000000000000004">
      <c r="Z110" s="31"/>
      <c r="AA110" s="31"/>
      <c r="AK110" s="31"/>
      <c r="AL110" s="31"/>
    </row>
    <row r="111" spans="1:38" ht="30" customHeight="1" x14ac:dyDescent="0.55000000000000004">
      <c r="Z111" s="31"/>
      <c r="AA111" s="31"/>
      <c r="AK111" s="31"/>
      <c r="AL111" s="31"/>
    </row>
    <row r="112" spans="1:38" ht="30" customHeight="1" x14ac:dyDescent="0.55000000000000004">
      <c r="Z112" s="31"/>
      <c r="AA112" s="31"/>
      <c r="AK112" s="31"/>
      <c r="AL112" s="31"/>
    </row>
    <row r="113" spans="1:38" ht="30" customHeight="1" x14ac:dyDescent="0.55000000000000004">
      <c r="Z113" s="31"/>
      <c r="AA113" s="31"/>
      <c r="AK113" s="31"/>
      <c r="AL113" s="31"/>
    </row>
    <row r="114" spans="1:38" ht="30" customHeight="1" x14ac:dyDescent="0.55000000000000004">
      <c r="Z114" s="31"/>
      <c r="AA114" s="31"/>
      <c r="AK114" s="31"/>
      <c r="AL114" s="31"/>
    </row>
    <row r="115" spans="1:38" ht="30" customHeight="1" x14ac:dyDescent="0.55000000000000004">
      <c r="Z115" s="31"/>
      <c r="AA115" s="31"/>
      <c r="AK115" s="31"/>
      <c r="AL115" s="31"/>
    </row>
    <row r="116" spans="1:38" ht="30" customHeight="1" x14ac:dyDescent="0.55000000000000004">
      <c r="Z116" s="31"/>
      <c r="AA116" s="31"/>
      <c r="AK116" s="31"/>
      <c r="AL116" s="31"/>
    </row>
    <row r="117" spans="1:38" ht="30" customHeight="1" x14ac:dyDescent="0.55000000000000004">
      <c r="Z117" s="31"/>
      <c r="AA117" s="31"/>
      <c r="AK117" s="31"/>
      <c r="AL117" s="31"/>
    </row>
    <row r="118" spans="1:38" ht="30" customHeight="1" x14ac:dyDescent="0.55000000000000004">
      <c r="Z118" s="31"/>
      <c r="AA118" s="31"/>
      <c r="AK118" s="31"/>
      <c r="AL118" s="31"/>
    </row>
    <row r="119" spans="1:38" ht="30" customHeight="1" x14ac:dyDescent="0.55000000000000004">
      <c r="Z119" s="31"/>
      <c r="AA119" s="31"/>
      <c r="AK119" s="31"/>
      <c r="AL119" s="31"/>
    </row>
    <row r="120" spans="1:38" ht="30" customHeight="1" x14ac:dyDescent="0.55000000000000004">
      <c r="Z120" s="31"/>
      <c r="AA120" s="31"/>
      <c r="AK120" s="31"/>
      <c r="AL120" s="31"/>
    </row>
    <row r="121" spans="1:38" ht="30" customHeight="1" x14ac:dyDescent="0.55000000000000004">
      <c r="Z121" s="31"/>
      <c r="AA121" s="31"/>
      <c r="AK121" s="31"/>
      <c r="AL121" s="31"/>
    </row>
    <row r="122" spans="1:38" ht="30" customHeight="1" x14ac:dyDescent="0.55000000000000004">
      <c r="Z122" s="31"/>
      <c r="AA122" s="31"/>
      <c r="AK122" s="31"/>
      <c r="AL122" s="31"/>
    </row>
    <row r="123" spans="1:38" ht="30" customHeight="1" x14ac:dyDescent="0.55000000000000004">
      <c r="Z123" s="31"/>
      <c r="AA123" s="31"/>
      <c r="AK123" s="31"/>
      <c r="AL123" s="31"/>
    </row>
    <row r="124" spans="1:38" ht="30" customHeight="1" x14ac:dyDescent="0.55000000000000004">
      <c r="Z124" s="31"/>
      <c r="AA124" s="31"/>
      <c r="AK124" s="31"/>
      <c r="AL124" s="31"/>
    </row>
    <row r="125" spans="1:38" ht="30" customHeight="1" x14ac:dyDescent="0.55000000000000004">
      <c r="A125" s="154" t="s">
        <v>235</v>
      </c>
      <c r="B125" s="44"/>
      <c r="C125" s="44"/>
      <c r="D125" s="44"/>
      <c r="E125" s="44"/>
      <c r="F125" s="44"/>
      <c r="G125" s="44"/>
      <c r="H125" s="44"/>
      <c r="I125" s="44"/>
      <c r="J125" s="44"/>
      <c r="K125" s="44"/>
      <c r="L125" s="44"/>
      <c r="M125" s="44"/>
      <c r="N125" s="44"/>
      <c r="O125" s="44"/>
      <c r="P125" s="44"/>
      <c r="Q125" s="44"/>
      <c r="R125" s="44"/>
      <c r="S125" s="44"/>
      <c r="T125" s="44"/>
      <c r="U125" s="44"/>
      <c r="V125" s="44"/>
      <c r="W125" s="44"/>
      <c r="X125" s="44"/>
      <c r="Y125" s="44"/>
      <c r="Z125" s="44"/>
      <c r="AA125" s="44"/>
      <c r="AB125" s="44"/>
      <c r="AC125" s="44"/>
      <c r="AD125" s="44"/>
      <c r="AE125" s="44"/>
      <c r="AF125" s="44"/>
    </row>
    <row r="126" spans="1:38" ht="30" customHeight="1" x14ac:dyDescent="0.55000000000000004">
      <c r="A126" s="54" t="s">
        <v>218</v>
      </c>
      <c r="B126" s="44"/>
      <c r="C126" s="44"/>
      <c r="D126" s="44"/>
      <c r="E126" s="44"/>
      <c r="F126" s="44"/>
      <c r="G126" s="44"/>
      <c r="H126" s="44"/>
      <c r="I126" s="44"/>
      <c r="J126" s="44"/>
      <c r="K126" s="44"/>
      <c r="L126" s="44"/>
      <c r="M126" s="44"/>
      <c r="N126" s="44"/>
      <c r="O126" s="44"/>
      <c r="P126" s="44"/>
      <c r="Q126" s="44"/>
      <c r="R126" s="44"/>
      <c r="S126" s="44"/>
      <c r="T126" s="44"/>
      <c r="U126" s="44"/>
      <c r="V126" s="44"/>
      <c r="W126" s="44"/>
      <c r="X126" s="44"/>
      <c r="Y126" s="44"/>
      <c r="Z126" s="44"/>
      <c r="AA126" s="44"/>
      <c r="AB126" s="44"/>
      <c r="AC126" s="44"/>
      <c r="AD126" s="44"/>
      <c r="AE126" s="44"/>
      <c r="AF126" s="44"/>
    </row>
    <row r="127" spans="1:38" ht="30" customHeight="1" x14ac:dyDescent="0.55000000000000004">
      <c r="A127" s="44" t="s">
        <v>236</v>
      </c>
      <c r="B127" s="44"/>
      <c r="C127" s="44"/>
      <c r="D127" s="44"/>
      <c r="E127" s="44"/>
      <c r="F127" s="44"/>
      <c r="G127" s="44"/>
      <c r="H127" s="44"/>
      <c r="I127" s="44"/>
      <c r="J127" s="55"/>
      <c r="K127" s="44"/>
      <c r="L127" s="44" t="s">
        <v>237</v>
      </c>
      <c r="M127" s="44"/>
      <c r="N127" s="44"/>
      <c r="O127" s="44"/>
      <c r="P127" s="44"/>
      <c r="Q127" s="44"/>
      <c r="R127" s="44"/>
      <c r="S127" s="44"/>
      <c r="T127" s="55"/>
      <c r="U127" s="55"/>
      <c r="V127" s="44"/>
      <c r="W127" s="44" t="s">
        <v>238</v>
      </c>
      <c r="X127" s="44"/>
      <c r="Y127" s="44"/>
      <c r="Z127" s="44"/>
      <c r="AA127" s="44"/>
      <c r="AB127" s="44"/>
      <c r="AC127" s="44"/>
      <c r="AD127" s="44"/>
      <c r="AE127" s="44"/>
      <c r="AF127" s="44"/>
    </row>
    <row r="128" spans="1:38" ht="71.5" customHeight="1" x14ac:dyDescent="0.55000000000000004">
      <c r="A128" s="385" t="s">
        <v>239</v>
      </c>
      <c r="B128" s="386"/>
      <c r="C128" s="386"/>
      <c r="D128" s="386"/>
      <c r="E128" s="386"/>
      <c r="F128" s="386"/>
      <c r="G128" s="386"/>
      <c r="H128" s="386"/>
      <c r="I128" s="386"/>
      <c r="J128" s="386"/>
      <c r="K128" s="44"/>
      <c r="L128" s="385" t="s">
        <v>239</v>
      </c>
      <c r="M128" s="386"/>
      <c r="N128" s="386"/>
      <c r="O128" s="386"/>
      <c r="P128" s="386"/>
      <c r="Q128" s="386"/>
      <c r="R128" s="386"/>
      <c r="S128" s="386"/>
      <c r="T128" s="386"/>
      <c r="U128" s="386"/>
      <c r="V128" s="56"/>
      <c r="W128" s="385" t="s">
        <v>239</v>
      </c>
      <c r="X128" s="386"/>
      <c r="Y128" s="386"/>
      <c r="Z128" s="386"/>
      <c r="AA128" s="386"/>
      <c r="AB128" s="386"/>
      <c r="AC128" s="386"/>
      <c r="AD128" s="386"/>
      <c r="AE128" s="386"/>
      <c r="AF128" s="386"/>
      <c r="AI128" s="34"/>
    </row>
    <row r="129" spans="9:24" ht="30" customHeight="1" x14ac:dyDescent="0.55000000000000004"/>
    <row r="130" spans="9:24" ht="30" customHeight="1" x14ac:dyDescent="0.55000000000000004"/>
    <row r="131" spans="9:24" ht="30" customHeight="1" x14ac:dyDescent="0.55000000000000004"/>
    <row r="132" spans="9:24" ht="30" customHeight="1" x14ac:dyDescent="0.55000000000000004"/>
    <row r="133" spans="9:24" ht="30" customHeight="1" x14ac:dyDescent="0.55000000000000004"/>
    <row r="134" spans="9:24" ht="30" customHeight="1" x14ac:dyDescent="0.55000000000000004"/>
    <row r="135" spans="9:24" ht="30" customHeight="1" x14ac:dyDescent="0.55000000000000004"/>
    <row r="136" spans="9:24" ht="30" customHeight="1" x14ac:dyDescent="0.55000000000000004"/>
    <row r="137" spans="9:24" ht="30" customHeight="1" x14ac:dyDescent="0.55000000000000004">
      <c r="T137" s="32"/>
      <c r="U137" s="32"/>
      <c r="V137" s="32"/>
      <c r="W137" s="32"/>
    </row>
    <row r="138" spans="9:24" ht="30" customHeight="1" x14ac:dyDescent="0.55000000000000004">
      <c r="T138" s="32"/>
      <c r="U138" s="32"/>
      <c r="V138" s="32"/>
      <c r="W138" s="32"/>
    </row>
    <row r="139" spans="9:24" ht="30" customHeight="1" x14ac:dyDescent="0.55000000000000004">
      <c r="T139" s="33"/>
      <c r="U139" s="33"/>
      <c r="V139" s="33"/>
      <c r="W139" s="33"/>
    </row>
    <row r="140" spans="9:24" ht="30" customHeight="1" x14ac:dyDescent="0.55000000000000004">
      <c r="I140" s="31"/>
      <c r="J140" s="31"/>
      <c r="T140" s="33"/>
      <c r="U140" s="33"/>
      <c r="V140" s="33"/>
      <c r="W140" s="33"/>
    </row>
    <row r="141" spans="9:24" ht="30" customHeight="1" x14ac:dyDescent="0.55000000000000004">
      <c r="I141" s="31"/>
      <c r="J141" s="31"/>
      <c r="T141" s="33"/>
      <c r="U141" s="33"/>
      <c r="V141" s="33"/>
      <c r="W141" s="33"/>
      <c r="X141" s="37"/>
    </row>
    <row r="142" spans="9:24" ht="30" customHeight="1" x14ac:dyDescent="0.55000000000000004"/>
    <row r="143" spans="9:24" ht="30" customHeight="1" x14ac:dyDescent="0.55000000000000004"/>
    <row r="144" spans="9:24" ht="30" customHeight="1" x14ac:dyDescent="0.55000000000000004"/>
    <row r="145" ht="30" customHeight="1" x14ac:dyDescent="0.55000000000000004"/>
    <row r="146" ht="30" customHeight="1" x14ac:dyDescent="0.55000000000000004"/>
    <row r="147" ht="30" customHeight="1" x14ac:dyDescent="0.55000000000000004"/>
    <row r="148" ht="30" customHeight="1" x14ac:dyDescent="0.55000000000000004"/>
    <row r="149" ht="30" customHeight="1" x14ac:dyDescent="0.55000000000000004"/>
    <row r="150" ht="30" customHeight="1" x14ac:dyDescent="0.55000000000000004"/>
    <row r="151" ht="30" customHeight="1" x14ac:dyDescent="0.55000000000000004"/>
  </sheetData>
  <mergeCells count="19">
    <mergeCell ref="A54:J54"/>
    <mergeCell ref="L54:U54"/>
    <mergeCell ref="W54:AF54"/>
    <mergeCell ref="A2:AG2"/>
    <mergeCell ref="A6:J6"/>
    <mergeCell ref="L6:U6"/>
    <mergeCell ref="W6:AF6"/>
    <mergeCell ref="A30:J30"/>
    <mergeCell ref="L30:U30"/>
    <mergeCell ref="W30:AF30"/>
    <mergeCell ref="A78:J78"/>
    <mergeCell ref="L78:U78"/>
    <mergeCell ref="W78:AF78"/>
    <mergeCell ref="A128:J128"/>
    <mergeCell ref="L128:U128"/>
    <mergeCell ref="W128:AF128"/>
    <mergeCell ref="A102:J102"/>
    <mergeCell ref="L102:U102"/>
    <mergeCell ref="W102:AF102"/>
  </mergeCells>
  <phoneticPr fontId="4"/>
  <pageMargins left="0.7" right="0.7" top="0.75" bottom="0.75" header="0.3" footer="0.3"/>
  <pageSetup paperSize="9" scale="10" orientation="landscape" r:id="rId1"/>
  <colBreaks count="1" manualBreakCount="1">
    <brk id="14"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A77B5E51DF13E4AAAF8D02891C49F75" ma:contentTypeVersion="9" ma:contentTypeDescription="新しいドキュメントを作成します。" ma:contentTypeScope="" ma:versionID="fc4e86673287f89f61fd48936e8b7507">
  <xsd:schema xmlns:xsd="http://www.w3.org/2001/XMLSchema" xmlns:xs="http://www.w3.org/2001/XMLSchema" xmlns:p="http://schemas.microsoft.com/office/2006/metadata/properties" xmlns:ns2="a1d3f061-c536-4d3f-8817-46c36da2bd44" targetNamespace="http://schemas.microsoft.com/office/2006/metadata/properties" ma:root="true" ma:fieldsID="a037dfca593e23725f59ff9f48450db4" ns2:_="">
    <xsd:import namespace="a1d3f061-c536-4d3f-8817-46c36da2bd44"/>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1d3f061-c536-4d3f-8817-46c36da2bd4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DD1E7A9-CAF5-4075-A3FF-CEF482BC8BBA}"/>
</file>

<file path=customXml/itemProps2.xml><?xml version="1.0" encoding="utf-8"?>
<ds:datastoreItem xmlns:ds="http://schemas.openxmlformats.org/officeDocument/2006/customXml" ds:itemID="{3A275B96-A7DF-4E6F-9C60-5CB8132021D3}">
  <ds:schemaRefs>
    <ds:schemaRef ds:uri="http://schemas.microsoft.com/sharepoint/v3/contenttype/forms"/>
  </ds:schemaRefs>
</ds:datastoreItem>
</file>

<file path=customXml/itemProps3.xml><?xml version="1.0" encoding="utf-8"?>
<ds:datastoreItem xmlns:ds="http://schemas.openxmlformats.org/officeDocument/2006/customXml" ds:itemID="{D84A8F64-DDBC-4745-95BE-54F91155016E}">
  <ds:schemaRefs>
    <ds:schemaRef ds:uri="http://schemas.openxmlformats.org/package/2006/metadata/core-properties"/>
    <ds:schemaRef ds:uri="http://schemas.microsoft.com/office/2006/metadata/properties"/>
    <ds:schemaRef ds:uri="http://www.w3.org/XML/1998/namespace"/>
    <ds:schemaRef ds:uri="http://schemas.microsoft.com/office/2006/documentManagement/types"/>
    <ds:schemaRef ds:uri="http://purl.org/dc/dcmitype/"/>
    <ds:schemaRef ds:uri="http://purl.org/dc/elements/1.1/"/>
    <ds:schemaRef ds:uri="http://schemas.microsoft.com/office/infopath/2007/PartnerControls"/>
    <ds:schemaRef ds:uri="a1d3f061-c536-4d3f-8817-46c36da2bd44"/>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収支計画書</vt:lpstr>
      <vt:lpstr>収支計画書_詳細</vt:lpstr>
      <vt:lpstr>前年度収支計画記載書</vt:lpstr>
      <vt:lpstr>【参考】収支計画に係るグラフ</vt:lpstr>
      <vt:lpstr>【参考】収支計画に係るグラフ!Print_Area</vt:lpstr>
      <vt:lpstr>収支計画書!Print_Area</vt:lpstr>
      <vt:lpstr>収支計画書_詳細!Print_Area</vt:lpstr>
      <vt:lpstr>前年度収支計画記載書!Print_Area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Sakura Nakadozono</dc:creator>
  <cp:keywords/>
  <dc:description/>
  <cp:lastModifiedBy>Chika Yamaguchi (JP)</cp:lastModifiedBy>
  <cp:revision/>
  <dcterms:created xsi:type="dcterms:W3CDTF">2020-04-14T01:58:47Z</dcterms:created>
  <dcterms:modified xsi:type="dcterms:W3CDTF">2025-03-24T07:58:32Z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0x010100BA77B5E51DF13E4AAAF8D02891C49F75</vt:lpwstr>
  </property>
</Properties>
</file>